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3" activeTab="4"/>
  </bookViews>
  <sheets>
    <sheet name="lombart blancs" sheetId="1" r:id="rId1"/>
    <sheet name="fernand" sheetId="2" r:id="rId2"/>
    <sheet name="inter 0913" sheetId="3" r:id="rId3"/>
    <sheet name="pecheurs 09" sheetId="4" r:id="rId4"/>
    <sheet name="pecheurs 10" sheetId="5" r:id="rId5"/>
    <sheet name="pinsson 2009" sheetId="6" r:id="rId6"/>
    <sheet name="wadoux 2009" sheetId="7" r:id="rId7"/>
    <sheet name="wadoux 2009 2014" sheetId="8" r:id="rId8"/>
    <sheet name="quiver précy" sheetId="9" r:id="rId9"/>
    <sheet name="emd quiver 2009" sheetId="10" r:id="rId10"/>
    <sheet name="fièvet lievequin 09" sheetId="11" r:id="rId11"/>
    <sheet name="amer" sheetId="12" r:id="rId12"/>
    <sheet name=" Framery 2009" sheetId="13" r:id="rId13"/>
    <sheet name="2009 palme" sheetId="14" r:id="rId14"/>
    <sheet name="vainqueurs" sheetId="15" r:id="rId15"/>
  </sheets>
  <definedNames/>
  <calcPr fullCalcOnLoad="1"/>
</workbook>
</file>

<file path=xl/sharedStrings.xml><?xml version="1.0" encoding="utf-8"?>
<sst xmlns="http://schemas.openxmlformats.org/spreadsheetml/2006/main" count="1870" uniqueCount="407">
  <si>
    <t>inter 1</t>
  </si>
  <si>
    <t>inter 2</t>
  </si>
  <si>
    <t>saint-leu</t>
  </si>
  <si>
    <t>précy</t>
  </si>
  <si>
    <t>villers</t>
  </si>
  <si>
    <t>PTS</t>
  </si>
  <si>
    <t xml:space="preserve">noms </t>
  </si>
  <si>
    <t>prénoms</t>
  </si>
  <si>
    <t>clt</t>
  </si>
  <si>
    <t>points</t>
  </si>
  <si>
    <t>total</t>
  </si>
  <si>
    <t>classt</t>
  </si>
  <si>
    <t>baillard</t>
  </si>
  <si>
    <t>patrick</t>
  </si>
  <si>
    <t>bouchain</t>
  </si>
  <si>
    <t>michel</t>
  </si>
  <si>
    <t>delourme</t>
  </si>
  <si>
    <t>francky</t>
  </si>
  <si>
    <t>harel</t>
  </si>
  <si>
    <t>xavier</t>
  </si>
  <si>
    <t>dupré</t>
  </si>
  <si>
    <t>daniel</t>
  </si>
  <si>
    <t>canuet</t>
  </si>
  <si>
    <t>christian</t>
  </si>
  <si>
    <t>haverbeke</t>
  </si>
  <si>
    <t>bruno</t>
  </si>
  <si>
    <t>lombardin</t>
  </si>
  <si>
    <t>thierry</t>
  </si>
  <si>
    <t>lelong</t>
  </si>
  <si>
    <t>florent</t>
  </si>
  <si>
    <t>tavaux</t>
  </si>
  <si>
    <t>jean-luc</t>
  </si>
  <si>
    <t>brighton</t>
  </si>
  <si>
    <t>sobolewski</t>
  </si>
  <si>
    <t>christophe</t>
  </si>
  <si>
    <t>rocq</t>
  </si>
  <si>
    <t>emmanuel</t>
  </si>
  <si>
    <t>carpentier</t>
  </si>
  <si>
    <t>philippe</t>
  </si>
  <si>
    <t>soilen</t>
  </si>
  <si>
    <t>gérard</t>
  </si>
  <si>
    <t>bonnet</t>
  </si>
  <si>
    <t>nicolas</t>
  </si>
  <si>
    <t>denise</t>
  </si>
  <si>
    <t>pascal</t>
  </si>
  <si>
    <t>czarkowski</t>
  </si>
  <si>
    <t>bernard</t>
  </si>
  <si>
    <t>boucheron</t>
  </si>
  <si>
    <t>denis</t>
  </si>
  <si>
    <t>carette</t>
  </si>
  <si>
    <t>janick</t>
  </si>
  <si>
    <t>sébert</t>
  </si>
  <si>
    <t>roland</t>
  </si>
  <si>
    <t>solon</t>
  </si>
  <si>
    <t>dominique</t>
  </si>
  <si>
    <t>gazannois</t>
  </si>
  <si>
    <t>marchand</t>
  </si>
  <si>
    <t>claude</t>
  </si>
  <si>
    <t>anne-sophie</t>
  </si>
  <si>
    <t>marroneaud</t>
  </si>
  <si>
    <t>vincent</t>
  </si>
  <si>
    <t>léana</t>
  </si>
  <si>
    <t>lenaert</t>
  </si>
  <si>
    <t>loic</t>
  </si>
  <si>
    <t>cathelin</t>
  </si>
  <si>
    <t>rené</t>
  </si>
  <si>
    <t>coudré</t>
  </si>
  <si>
    <t>alix</t>
  </si>
  <si>
    <t>vasseur</t>
  </si>
  <si>
    <t>koby</t>
  </si>
  <si>
    <t>laurent</t>
  </si>
  <si>
    <t>patureau</t>
  </si>
  <si>
    <t>galhaut</t>
  </si>
  <si>
    <t>viguier</t>
  </si>
  <si>
    <t>dubois</t>
  </si>
  <si>
    <t>marcel</t>
  </si>
  <si>
    <t>moquet</t>
  </si>
  <si>
    <t>pierre</t>
  </si>
  <si>
    <t>année 2009</t>
  </si>
  <si>
    <t>année 2010</t>
  </si>
  <si>
    <t>année 2011</t>
  </si>
  <si>
    <t>année 2012</t>
  </si>
  <si>
    <t>année 2013</t>
  </si>
  <si>
    <t>prévoté</t>
  </si>
  <si>
    <t>rémi</t>
  </si>
  <si>
    <t>drode</t>
  </si>
  <si>
    <t>david</t>
  </si>
  <si>
    <t>sébastien</t>
  </si>
  <si>
    <t>sagevallier</t>
  </si>
  <si>
    <t>andré</t>
  </si>
  <si>
    <t>gomel</t>
  </si>
  <si>
    <t>meyer</t>
  </si>
  <si>
    <t>jean-paul</t>
  </si>
  <si>
    <t>coquin</t>
  </si>
  <si>
    <t>jean</t>
  </si>
  <si>
    <t>klinuski</t>
  </si>
  <si>
    <t>jean-yves</t>
  </si>
  <si>
    <t>hervo</t>
  </si>
  <si>
    <t>jean-claude</t>
  </si>
  <si>
    <t>degauchy</t>
  </si>
  <si>
    <t>wilfried</t>
  </si>
  <si>
    <t>basset</t>
  </si>
  <si>
    <t>dromas</t>
  </si>
  <si>
    <t>anne-marie</t>
  </si>
  <si>
    <t>viville</t>
  </si>
  <si>
    <t>anthony</t>
  </si>
  <si>
    <t>fregonnas</t>
  </si>
  <si>
    <t>jacky</t>
  </si>
  <si>
    <t>coitou</t>
  </si>
  <si>
    <t>clermont</t>
  </si>
  <si>
    <t>franck</t>
  </si>
  <si>
    <t>pts09</t>
  </si>
  <si>
    <t>pts10</t>
  </si>
  <si>
    <t>pts11</t>
  </si>
  <si>
    <t>pts12</t>
  </si>
  <si>
    <t>pts13</t>
  </si>
  <si>
    <t>ville</t>
  </si>
  <si>
    <t>t</t>
  </si>
  <si>
    <t>pesée</t>
  </si>
  <si>
    <t>tpts</t>
  </si>
  <si>
    <t>gouvieux</t>
  </si>
  <si>
    <t>stleu gouv</t>
  </si>
  <si>
    <t>cramoisy</t>
  </si>
  <si>
    <t>marchant</t>
  </si>
  <si>
    <t>jeanniot</t>
  </si>
  <si>
    <t>noui</t>
  </si>
  <si>
    <t>tahar</t>
  </si>
  <si>
    <t>maronneaud</t>
  </si>
  <si>
    <t>communes</t>
  </si>
  <si>
    <t>m1</t>
  </si>
  <si>
    <t>pts</t>
  </si>
  <si>
    <t>m2</t>
  </si>
  <si>
    <t>delaplace</t>
  </si>
  <si>
    <t>wadoux</t>
  </si>
  <si>
    <t>pinsson</t>
  </si>
  <si>
    <t>lombart</t>
  </si>
  <si>
    <t>framery</t>
  </si>
  <si>
    <t>emdr</t>
  </si>
  <si>
    <t>lièvequin</t>
  </si>
  <si>
    <t>pts 2009</t>
  </si>
  <si>
    <t>totaux</t>
  </si>
  <si>
    <t>couesme</t>
  </si>
  <si>
    <t>sylvain</t>
  </si>
  <si>
    <t>nisole</t>
  </si>
  <si>
    <t>dubost</t>
  </si>
  <si>
    <t>cyril</t>
  </si>
  <si>
    <t>houlle</t>
  </si>
  <si>
    <t>hervé</t>
  </si>
  <si>
    <t>grondin</t>
  </si>
  <si>
    <t>jean-marie</t>
  </si>
  <si>
    <t>sherrat</t>
  </si>
  <si>
    <t>freddy</t>
  </si>
  <si>
    <t>masson</t>
  </si>
  <si>
    <t>touya</t>
  </si>
  <si>
    <t>adrien</t>
  </si>
  <si>
    <t>ysebaert</t>
  </si>
  <si>
    <t>ghislain</t>
  </si>
  <si>
    <t>fete du printemps</t>
  </si>
  <si>
    <t>fete du boudin</t>
  </si>
  <si>
    <t>quiver boudin</t>
  </si>
  <si>
    <t>challenge</t>
  </si>
  <si>
    <t>points année</t>
  </si>
  <si>
    <t>lacoste</t>
  </si>
  <si>
    <t>georges</t>
  </si>
  <si>
    <t>monart</t>
  </si>
  <si>
    <t>dimitri</t>
  </si>
  <si>
    <t>lorain</t>
  </si>
  <si>
    <t>heurteur</t>
  </si>
  <si>
    <t>romain</t>
  </si>
  <si>
    <t>benjamin</t>
  </si>
  <si>
    <t>pinard</t>
  </si>
  <si>
    <t>mallet</t>
  </si>
  <si>
    <t>jean-pierre</t>
  </si>
  <si>
    <t>piéton</t>
  </si>
  <si>
    <t>gabriel</t>
  </si>
  <si>
    <t>ysbeart</t>
  </si>
  <si>
    <t>ghyslain</t>
  </si>
  <si>
    <t>gille</t>
  </si>
  <si>
    <t>olivier</t>
  </si>
  <si>
    <t>mazières</t>
  </si>
  <si>
    <t>émilie</t>
  </si>
  <si>
    <t>françoise</t>
  </si>
  <si>
    <t>tavernier</t>
  </si>
  <si>
    <t>geneviève</t>
  </si>
  <si>
    <t>caron</t>
  </si>
  <si>
    <t>maryline</t>
  </si>
  <si>
    <t>ferron</t>
  </si>
  <si>
    <t>pattou</t>
  </si>
  <si>
    <t>cédric</t>
  </si>
  <si>
    <t>houdouin</t>
  </si>
  <si>
    <t>jeoffrey</t>
  </si>
  <si>
    <t>quiver</t>
  </si>
  <si>
    <t>truites</t>
  </si>
  <si>
    <t>coup</t>
  </si>
  <si>
    <t>N°</t>
  </si>
  <si>
    <t>général</t>
  </si>
  <si>
    <t>pts wadoux</t>
  </si>
  <si>
    <t>prises</t>
  </si>
  <si>
    <t>poids</t>
  </si>
  <si>
    <t>points wadoux</t>
  </si>
  <si>
    <t>21b</t>
  </si>
  <si>
    <t>vestaels</t>
  </si>
  <si>
    <t>briant</t>
  </si>
  <si>
    <t>maxime</t>
  </si>
  <si>
    <t>vacavant</t>
  </si>
  <si>
    <t>meunier</t>
  </si>
  <si>
    <t>alain</t>
  </si>
  <si>
    <t>defrocourt</t>
  </si>
  <si>
    <t>leblanc</t>
  </si>
  <si>
    <t>lionel</t>
  </si>
  <si>
    <t>ragot</t>
  </si>
  <si>
    <t>jacquemard</t>
  </si>
  <si>
    <t>jean-louis</t>
  </si>
  <si>
    <t>justine</t>
  </si>
  <si>
    <t>axel</t>
  </si>
  <si>
    <t>dantan</t>
  </si>
  <si>
    <t>damien</t>
  </si>
  <si>
    <t>poulain</t>
  </si>
  <si>
    <t>patrice</t>
  </si>
  <si>
    <t>durieux</t>
  </si>
  <si>
    <t xml:space="preserve">carette </t>
  </si>
  <si>
    <t>points 2009</t>
  </si>
  <si>
    <t>Points 2010</t>
  </si>
  <si>
    <t>Points 2011</t>
  </si>
  <si>
    <t>Points 2012</t>
  </si>
  <si>
    <t>Points 2013</t>
  </si>
  <si>
    <t xml:space="preserve">vasseur </t>
  </si>
  <si>
    <t xml:space="preserve">tavaux </t>
  </si>
  <si>
    <t>adamski</t>
  </si>
  <si>
    <t>didier</t>
  </si>
  <si>
    <t>jeanjean</t>
  </si>
  <si>
    <t>isbaert</t>
  </si>
  <si>
    <t>fête de Gouvieux</t>
  </si>
  <si>
    <t>fête de Saint-Leu</t>
  </si>
  <si>
    <t>fête de Précy</t>
  </si>
  <si>
    <t>fête de Villers</t>
  </si>
  <si>
    <t>aappma</t>
  </si>
  <si>
    <t>wasteels</t>
  </si>
  <si>
    <t>briand</t>
  </si>
  <si>
    <t>dussart</t>
  </si>
  <si>
    <t>delaporte</t>
  </si>
  <si>
    <t>chacon</t>
  </si>
  <si>
    <t>jacques</t>
  </si>
  <si>
    <t>breton</t>
  </si>
  <si>
    <t>ttx</t>
  </si>
  <si>
    <t xml:space="preserve">truites </t>
  </si>
  <si>
    <t>blancs</t>
  </si>
  <si>
    <t>écart</t>
  </si>
  <si>
    <t>Isbaert</t>
  </si>
  <si>
    <t>martin</t>
  </si>
  <si>
    <t>jany</t>
  </si>
  <si>
    <t>mayer</t>
  </si>
  <si>
    <t>pelfort</t>
  </si>
  <si>
    <t xml:space="preserve">françois </t>
  </si>
  <si>
    <t>cadel</t>
  </si>
  <si>
    <t>tony</t>
  </si>
  <si>
    <t>biget</t>
  </si>
  <si>
    <t>julien</t>
  </si>
  <si>
    <t>dedauw</t>
  </si>
  <si>
    <t>pelletier</t>
  </si>
  <si>
    <t>thomas</t>
  </si>
  <si>
    <t>torchy</t>
  </si>
  <si>
    <t>teddy</t>
  </si>
  <si>
    <t>bertil</t>
  </si>
  <si>
    <t>pierrot</t>
  </si>
  <si>
    <t>bertrand</t>
  </si>
  <si>
    <t>guillaume</t>
  </si>
  <si>
    <t>jean-philippe</t>
  </si>
  <si>
    <t>levacher</t>
  </si>
  <si>
    <t>mesnel</t>
  </si>
  <si>
    <t>servant</t>
  </si>
  <si>
    <t>luc</t>
  </si>
  <si>
    <t>souche</t>
  </si>
  <si>
    <t>guy</t>
  </si>
  <si>
    <t>vins</t>
  </si>
  <si>
    <t>arnaud</t>
  </si>
  <si>
    <t>thibault</t>
  </si>
  <si>
    <t>Concours plombée  samedi 20 juin</t>
  </si>
  <si>
    <t>concours coup</t>
  </si>
  <si>
    <t>NOMS</t>
  </si>
  <si>
    <t>PRENOM</t>
  </si>
  <si>
    <t>POIDS</t>
  </si>
  <si>
    <t>CLT</t>
  </si>
  <si>
    <t>NOM</t>
  </si>
  <si>
    <t>PENICHE</t>
  </si>
  <si>
    <t>MARRONEAUD V</t>
  </si>
  <si>
    <t>HAVERBEKE B</t>
  </si>
  <si>
    <t>MARCHAND C</t>
  </si>
  <si>
    <t>DELOURME  F</t>
  </si>
  <si>
    <t>CARETTE  J</t>
  </si>
  <si>
    <t>DUPRE    D</t>
  </si>
  <si>
    <t>BAILLARD P</t>
  </si>
  <si>
    <t xml:space="preserve">VIGUIER    CH </t>
  </si>
  <si>
    <t>DUBOIS    M</t>
  </si>
  <si>
    <t>KOBY    L</t>
  </si>
  <si>
    <t>CZARKOWSKI B</t>
  </si>
  <si>
    <t>ABSENT</t>
  </si>
  <si>
    <t>LENAERT    L</t>
  </si>
  <si>
    <t>CANUET  CH</t>
  </si>
  <si>
    <t>BOUCHAIN  M</t>
  </si>
  <si>
    <t>LOMBARDIN   T</t>
  </si>
  <si>
    <t>CARPENTIER P</t>
  </si>
  <si>
    <t>GAZANNOIS  CH</t>
  </si>
  <si>
    <t>SOBOLEWSKI CH</t>
  </si>
  <si>
    <t>TOTAL</t>
  </si>
  <si>
    <t>NEUVAINE ALTERNEE</t>
  </si>
  <si>
    <t>américaine nouvel étang</t>
  </si>
  <si>
    <t>nom</t>
  </si>
  <si>
    <t>BERNARD CZARKOWSKI</t>
  </si>
  <si>
    <t>LAURENT   KOBY</t>
  </si>
  <si>
    <t>FANNY   RIBIERO</t>
  </si>
  <si>
    <t>LOIC        LENAERT</t>
  </si>
  <si>
    <t>PHILIPPE CARPENTIER</t>
  </si>
  <si>
    <t>CLAUDE  MARCHAND</t>
  </si>
  <si>
    <t>DANIEL DUPRE</t>
  </si>
  <si>
    <t>COUESME  SYLVAIN</t>
  </si>
  <si>
    <t>CHRISTIAN  JEANNIOT</t>
  </si>
  <si>
    <t>CHRISTOPHE SOBOLEWSKI</t>
  </si>
  <si>
    <t>ANNE-SOPHIE</t>
  </si>
  <si>
    <t>BRUNO HAVERBEKE</t>
  </si>
  <si>
    <t>THIERRY   LOMBARDIN</t>
  </si>
  <si>
    <t>CHRISTIAN    CANUET</t>
  </si>
  <si>
    <t>VINCENT MARRONEAUD</t>
  </si>
  <si>
    <t>FRANCKY  DELOURME</t>
  </si>
  <si>
    <t>concours AAPPMA</t>
  </si>
  <si>
    <t>fete de Villers</t>
  </si>
  <si>
    <t>fete de Cramoisy</t>
  </si>
  <si>
    <t>fete de Gouvieux</t>
  </si>
  <si>
    <t>fete de Précy</t>
  </si>
  <si>
    <t>challenge points</t>
  </si>
  <si>
    <t>challenge FRAMERY ETIENNE  truites</t>
  </si>
  <si>
    <t>challenge LOMBART MARCEL coup blancs</t>
  </si>
  <si>
    <t>noms</t>
  </si>
  <si>
    <t>score</t>
  </si>
  <si>
    <t>pts année</t>
  </si>
  <si>
    <t>challenge EMDR quiver plombée</t>
  </si>
  <si>
    <t>challenge café des pecheurs LIEVEQUIN CHRISTIAN</t>
  </si>
  <si>
    <t>challenge PINSSON JACQUES fete de Villers</t>
  </si>
  <si>
    <t>challenge WADOUX FRANCOIS fete de Précy</t>
  </si>
  <si>
    <t>ysbaert</t>
  </si>
  <si>
    <t>challenge DELAPLACE FERNAND  fete de Cramoisy</t>
  </si>
  <si>
    <t>le challenge café des pecheurs regroupe</t>
  </si>
  <si>
    <t>tous les concours truites coup et quiver soit 15 épreuves</t>
  </si>
  <si>
    <t>permis offert au vainqueur</t>
  </si>
  <si>
    <t>1/2 action étang aux vainqueurs challenge FRAMERY</t>
  </si>
  <si>
    <t>LOMBART et EMDR</t>
  </si>
  <si>
    <t>années</t>
  </si>
  <si>
    <t>aappma
 truites</t>
  </si>
  <si>
    <t>printemps
villers</t>
  </si>
  <si>
    <t>cramoisy
truites</t>
  </si>
  <si>
    <t>gouvieux 
truites</t>
  </si>
  <si>
    <t>précy
 truites</t>
  </si>
  <si>
    <t>inter-
aappma</t>
  </si>
  <si>
    <t>inter
pvgslcm</t>
  </si>
  <si>
    <t>saint-leu
blancs</t>
  </si>
  <si>
    <t>précy
 blancs</t>
  </si>
  <si>
    <t>boudin
blancs</t>
  </si>
  <si>
    <t>gouvieux 
quiver</t>
  </si>
  <si>
    <t>saint-leu 
quiver</t>
  </si>
  <si>
    <t>précy
 quiver</t>
  </si>
  <si>
    <t>villers
 quiver</t>
  </si>
  <si>
    <t>aappma
 quiver</t>
  </si>
  <si>
    <t>2009
,</t>
  </si>
  <si>
    <t>bonnet
andré</t>
  </si>
  <si>
    <t>lombardin
thierry</t>
  </si>
  <si>
    <t>brighton
sébastien</t>
  </si>
  <si>
    <t>canuet
christian</t>
  </si>
  <si>
    <t>prévoté
rémy</t>
  </si>
  <si>
    <t>baillard
patrick</t>
  </si>
  <si>
    <t>czarkowski
bernard</t>
  </si>
  <si>
    <t>dussart
dominique</t>
  </si>
  <si>
    <t>cathelin
christophe</t>
  </si>
  <si>
    <t>houlle 
hervé</t>
  </si>
  <si>
    <t>jeanniot
christian</t>
  </si>
  <si>
    <t xml:space="preserve">2010
</t>
  </si>
  <si>
    <t>drode
david</t>
  </si>
  <si>
    <t>brighton
Jean-luc</t>
  </si>
  <si>
    <t>sobolewski
christophe</t>
  </si>
  <si>
    <t>carpentier
Philippe</t>
  </si>
  <si>
    <t>didier
pascal</t>
  </si>
  <si>
    <t>tavaux
Patrick</t>
  </si>
  <si>
    <t>2011
,</t>
  </si>
  <si>
    <t>2012
,</t>
  </si>
  <si>
    <t xml:space="preserve">2013
</t>
  </si>
  <si>
    <t>2014
,</t>
  </si>
  <si>
    <t>2015
,</t>
  </si>
  <si>
    <t xml:space="preserve">2016
</t>
  </si>
  <si>
    <t>2017
,</t>
  </si>
  <si>
    <t>2018
,</t>
  </si>
  <si>
    <t xml:space="preserve">2019
</t>
  </si>
  <si>
    <t>2020
,</t>
  </si>
  <si>
    <t>2021
,</t>
  </si>
  <si>
    <t>2022
,</t>
  </si>
  <si>
    <t>2023
,</t>
  </si>
  <si>
    <t>2024
,</t>
  </si>
  <si>
    <t>2025
,</t>
  </si>
  <si>
    <t>2026
,</t>
  </si>
  <si>
    <t>2027
,</t>
  </si>
  <si>
    <t>2028
,</t>
  </si>
  <si>
    <t>2029
,</t>
  </si>
  <si>
    <t>2030
,</t>
  </si>
  <si>
    <t>2031
,</t>
  </si>
  <si>
    <t>2032
,</t>
  </si>
  <si>
    <t>dupré
daniel</t>
  </si>
  <si>
    <t>pts 2010</t>
  </si>
  <si>
    <t>jaques</t>
  </si>
  <si>
    <t>Ringot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</si>
</sst>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0" borderId="0" xfId="0" applyFill="1" applyAlignment="1">
      <alignment/>
    </xf>
    <xf numFmtId="0" fontId="0" fillId="9" borderId="0" xfId="0" applyFont="1" applyFill="1" applyAlignment="1">
      <alignment/>
    </xf>
    <xf numFmtId="0" fontId="0" fillId="10" borderId="0" xfId="0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11" borderId="0" xfId="0" applyFont="1" applyFill="1" applyAlignment="1">
      <alignment/>
    </xf>
    <xf numFmtId="0" fontId="0" fillId="6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0" fillId="12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0" fillId="7" borderId="0" xfId="0" applyFont="1" applyFill="1" applyAlignment="1">
      <alignment wrapText="1"/>
    </xf>
    <xf numFmtId="0" fontId="0" fillId="11" borderId="0" xfId="0" applyFont="1" applyFill="1" applyAlignment="1">
      <alignment wrapText="1"/>
    </xf>
    <xf numFmtId="0" fontId="0" fillId="13" borderId="0" xfId="0" applyFont="1" applyFill="1" applyAlignment="1">
      <alignment wrapText="1"/>
    </xf>
    <xf numFmtId="0" fontId="0" fillId="1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B6" sqref="B6"/>
    </sheetView>
  </sheetViews>
  <sheetFormatPr defaultColWidth="11.421875" defaultRowHeight="12.75"/>
  <cols>
    <col min="3" max="3" width="4.7109375" style="1" customWidth="1"/>
    <col min="4" max="4" width="6.00390625" style="0" customWidth="1"/>
    <col min="5" max="5" width="4.140625" style="1" customWidth="1"/>
    <col min="6" max="6" width="7.57421875" style="0" customWidth="1"/>
    <col min="7" max="8" width="6.00390625" style="0" customWidth="1"/>
    <col min="9" max="9" width="5.421875" style="0" customWidth="1"/>
    <col min="10" max="10" width="7.140625" style="0" customWidth="1"/>
    <col min="11" max="11" width="5.57421875" style="0" customWidth="1"/>
    <col min="12" max="12" width="6.8515625" style="0" customWidth="1"/>
    <col min="13" max="13" width="6.28125" style="0" customWidth="1"/>
    <col min="14" max="14" width="6.00390625" style="2" customWidth="1"/>
    <col min="15" max="15" width="6.00390625" style="0" customWidth="1"/>
  </cols>
  <sheetData>
    <row r="1" spans="3:15" ht="12.75">
      <c r="C1" s="32" t="s">
        <v>0</v>
      </c>
      <c r="D1" s="32"/>
      <c r="E1" s="32" t="s">
        <v>1</v>
      </c>
      <c r="F1" s="32"/>
      <c r="G1" s="32" t="s">
        <v>2</v>
      </c>
      <c r="H1" s="32"/>
      <c r="I1" s="32" t="s">
        <v>3</v>
      </c>
      <c r="J1" s="32"/>
      <c r="K1" s="32" t="s">
        <v>4</v>
      </c>
      <c r="L1" s="32"/>
      <c r="O1" t="s">
        <v>5</v>
      </c>
    </row>
    <row r="3" spans="1:15" ht="12.75">
      <c r="A3" t="s">
        <v>6</v>
      </c>
      <c r="B3" t="s">
        <v>7</v>
      </c>
      <c r="C3" s="1" t="s">
        <v>8</v>
      </c>
      <c r="D3" t="s">
        <v>9</v>
      </c>
      <c r="E3" s="1" t="s">
        <v>8</v>
      </c>
      <c r="F3" t="s">
        <v>9</v>
      </c>
      <c r="G3" t="s">
        <v>8</v>
      </c>
      <c r="H3" t="s">
        <v>9</v>
      </c>
      <c r="I3" t="s">
        <v>8</v>
      </c>
      <c r="J3" t="s">
        <v>9</v>
      </c>
      <c r="K3" t="s">
        <v>8</v>
      </c>
      <c r="L3" t="s">
        <v>9</v>
      </c>
      <c r="M3" t="s">
        <v>10</v>
      </c>
      <c r="N3" s="2" t="s">
        <v>11</v>
      </c>
      <c r="O3">
        <v>2009</v>
      </c>
    </row>
    <row r="4" spans="1:15" ht="12.75">
      <c r="A4" t="s">
        <v>12</v>
      </c>
      <c r="B4" t="s">
        <v>13</v>
      </c>
      <c r="C4" s="3">
        <v>1</v>
      </c>
      <c r="D4" s="4">
        <f>14-C4</f>
        <v>13</v>
      </c>
      <c r="E4" s="3">
        <v>1</v>
      </c>
      <c r="F4" s="4">
        <f>14-E4</f>
        <v>13</v>
      </c>
      <c r="G4">
        <v>16</v>
      </c>
      <c r="H4" s="4">
        <f>19-G4</f>
        <v>3</v>
      </c>
      <c r="I4" s="5">
        <v>1</v>
      </c>
      <c r="J4" s="4">
        <f>14-I4</f>
        <v>13</v>
      </c>
      <c r="K4" s="5">
        <v>1</v>
      </c>
      <c r="L4">
        <v>25</v>
      </c>
      <c r="M4" s="5">
        <f aca="true" t="shared" si="0" ref="M4:M43">D4+F4+H4+J4+L4</f>
        <v>67</v>
      </c>
      <c r="N4" s="6">
        <v>1</v>
      </c>
      <c r="O4" s="5">
        <v>20</v>
      </c>
    </row>
    <row r="5" spans="1:15" ht="12.75">
      <c r="A5" t="s">
        <v>14</v>
      </c>
      <c r="B5" t="s">
        <v>15</v>
      </c>
      <c r="C5" s="1">
        <v>8.5</v>
      </c>
      <c r="D5" s="4">
        <f>14-C5</f>
        <v>5.5</v>
      </c>
      <c r="E5" s="1">
        <v>8</v>
      </c>
      <c r="F5" s="4">
        <f>14-E5</f>
        <v>6</v>
      </c>
      <c r="G5">
        <v>5</v>
      </c>
      <c r="H5" s="4">
        <f>19-G5</f>
        <v>14</v>
      </c>
      <c r="I5">
        <v>5</v>
      </c>
      <c r="J5" s="4">
        <f>14-I5</f>
        <v>9</v>
      </c>
      <c r="K5">
        <v>10</v>
      </c>
      <c r="L5">
        <v>16</v>
      </c>
      <c r="M5" s="4">
        <f t="shared" si="0"/>
        <v>50.5</v>
      </c>
      <c r="N5" s="2">
        <v>2</v>
      </c>
      <c r="O5">
        <v>14</v>
      </c>
    </row>
    <row r="6" spans="1:15" ht="12.75">
      <c r="A6" t="s">
        <v>16</v>
      </c>
      <c r="B6" t="s">
        <v>17</v>
      </c>
      <c r="G6">
        <v>2</v>
      </c>
      <c r="H6" s="4">
        <f>19-G6</f>
        <v>17</v>
      </c>
      <c r="K6">
        <v>4</v>
      </c>
      <c r="L6">
        <v>22</v>
      </c>
      <c r="M6" s="4">
        <f t="shared" si="0"/>
        <v>39</v>
      </c>
      <c r="N6" s="2">
        <v>3</v>
      </c>
      <c r="O6">
        <v>11</v>
      </c>
    </row>
    <row r="7" spans="1:15" ht="12.75">
      <c r="A7" t="s">
        <v>18</v>
      </c>
      <c r="B7" t="s">
        <v>19</v>
      </c>
      <c r="I7">
        <v>4</v>
      </c>
      <c r="J7" s="4">
        <f>14-I7</f>
        <v>10</v>
      </c>
      <c r="K7">
        <v>3</v>
      </c>
      <c r="L7">
        <v>23</v>
      </c>
      <c r="M7" s="4">
        <f t="shared" si="0"/>
        <v>33</v>
      </c>
      <c r="N7" s="2">
        <v>4</v>
      </c>
      <c r="O7">
        <v>10</v>
      </c>
    </row>
    <row r="8" spans="1:15" ht="12.75">
      <c r="A8" t="s">
        <v>20</v>
      </c>
      <c r="B8" t="s">
        <v>21</v>
      </c>
      <c r="C8" s="1">
        <v>8.5</v>
      </c>
      <c r="D8" s="4">
        <f>14-C8</f>
        <v>5.5</v>
      </c>
      <c r="E8" s="1">
        <v>8</v>
      </c>
      <c r="F8" s="4">
        <f>14-E8</f>
        <v>6</v>
      </c>
      <c r="G8">
        <v>10</v>
      </c>
      <c r="H8" s="4">
        <f>19-G8</f>
        <v>9</v>
      </c>
      <c r="I8">
        <v>7</v>
      </c>
      <c r="J8" s="4">
        <f>14-I8</f>
        <v>7</v>
      </c>
      <c r="K8">
        <v>23</v>
      </c>
      <c r="L8">
        <v>3</v>
      </c>
      <c r="M8" s="4">
        <f t="shared" si="0"/>
        <v>30.5</v>
      </c>
      <c r="N8" s="2">
        <v>5.5</v>
      </c>
      <c r="O8">
        <v>8.5</v>
      </c>
    </row>
    <row r="9" spans="1:15" ht="12.75">
      <c r="A9" t="s">
        <v>22</v>
      </c>
      <c r="B9" t="s">
        <v>23</v>
      </c>
      <c r="C9" s="1">
        <v>8.5</v>
      </c>
      <c r="D9" s="4">
        <f>14-C9</f>
        <v>5.5</v>
      </c>
      <c r="E9" s="1">
        <v>8</v>
      </c>
      <c r="F9" s="4">
        <f>14-E9</f>
        <v>6</v>
      </c>
      <c r="G9">
        <v>13</v>
      </c>
      <c r="H9" s="4">
        <f>19-G9</f>
        <v>6</v>
      </c>
      <c r="I9">
        <v>10</v>
      </c>
      <c r="J9" s="4">
        <f>14-I9</f>
        <v>4</v>
      </c>
      <c r="K9">
        <v>17</v>
      </c>
      <c r="L9">
        <v>9</v>
      </c>
      <c r="M9" s="4">
        <f t="shared" si="0"/>
        <v>30.5</v>
      </c>
      <c r="N9" s="2">
        <v>5.5</v>
      </c>
      <c r="O9">
        <v>8.5</v>
      </c>
    </row>
    <row r="10" spans="1:15" ht="12.75">
      <c r="A10" t="s">
        <v>24</v>
      </c>
      <c r="B10" t="s">
        <v>25</v>
      </c>
      <c r="G10">
        <v>8</v>
      </c>
      <c r="H10" s="4">
        <f>19-G10</f>
        <v>11</v>
      </c>
      <c r="K10">
        <v>7</v>
      </c>
      <c r="L10">
        <v>19</v>
      </c>
      <c r="M10" s="4">
        <f t="shared" si="0"/>
        <v>30</v>
      </c>
      <c r="N10" s="2">
        <v>7</v>
      </c>
      <c r="O10">
        <v>7</v>
      </c>
    </row>
    <row r="11" spans="1:15" ht="12.75">
      <c r="A11" t="s">
        <v>26</v>
      </c>
      <c r="B11" t="s">
        <v>27</v>
      </c>
      <c r="C11" s="1">
        <v>8.5</v>
      </c>
      <c r="D11" s="4">
        <f>14-C11</f>
        <v>5.5</v>
      </c>
      <c r="E11" s="1">
        <v>8</v>
      </c>
      <c r="F11" s="4">
        <f>14-E11</f>
        <v>6</v>
      </c>
      <c r="G11">
        <v>16</v>
      </c>
      <c r="H11" s="4">
        <f>19-G11</f>
        <v>3</v>
      </c>
      <c r="I11">
        <v>6</v>
      </c>
      <c r="J11" s="4">
        <f>14-I11</f>
        <v>8</v>
      </c>
      <c r="K11">
        <v>20</v>
      </c>
      <c r="L11">
        <v>6</v>
      </c>
      <c r="M11" s="4">
        <f t="shared" si="0"/>
        <v>28.5</v>
      </c>
      <c r="N11" s="2">
        <v>8</v>
      </c>
      <c r="O11">
        <v>6</v>
      </c>
    </row>
    <row r="12" spans="1:15" ht="12.75">
      <c r="A12" t="s">
        <v>28</v>
      </c>
      <c r="B12" t="s">
        <v>29</v>
      </c>
      <c r="C12" s="1">
        <v>8.5</v>
      </c>
      <c r="D12" s="4">
        <f>14-C12</f>
        <v>5.5</v>
      </c>
      <c r="E12" s="1">
        <v>8</v>
      </c>
      <c r="F12" s="4">
        <f>14-E12</f>
        <v>6</v>
      </c>
      <c r="I12">
        <v>8</v>
      </c>
      <c r="J12" s="4">
        <f>14-I12</f>
        <v>6</v>
      </c>
      <c r="K12">
        <v>18</v>
      </c>
      <c r="L12">
        <v>8</v>
      </c>
      <c r="M12" s="4">
        <f t="shared" si="0"/>
        <v>25.5</v>
      </c>
      <c r="N12" s="2">
        <v>9</v>
      </c>
      <c r="O12">
        <v>5</v>
      </c>
    </row>
    <row r="13" spans="1:15" ht="12.75">
      <c r="A13" t="s">
        <v>30</v>
      </c>
      <c r="B13" t="s">
        <v>13</v>
      </c>
      <c r="C13" s="1">
        <v>2</v>
      </c>
      <c r="D13" s="4">
        <f>14-C13</f>
        <v>12</v>
      </c>
      <c r="E13" s="1">
        <v>2</v>
      </c>
      <c r="F13" s="4">
        <f>14-E13</f>
        <v>12</v>
      </c>
      <c r="M13" s="4">
        <f t="shared" si="0"/>
        <v>24</v>
      </c>
      <c r="N13" s="2">
        <v>10.5</v>
      </c>
      <c r="O13">
        <v>3.5</v>
      </c>
    </row>
    <row r="14" spans="1:15" ht="12.75">
      <c r="A14" t="s">
        <v>24</v>
      </c>
      <c r="B14" t="s">
        <v>31</v>
      </c>
      <c r="K14">
        <v>2</v>
      </c>
      <c r="L14">
        <v>24</v>
      </c>
      <c r="M14" s="4">
        <f t="shared" si="0"/>
        <v>24</v>
      </c>
      <c r="N14" s="2">
        <v>10.5</v>
      </c>
      <c r="O14">
        <v>3.5</v>
      </c>
    </row>
    <row r="15" spans="1:15" ht="12.75">
      <c r="A15" t="s">
        <v>32</v>
      </c>
      <c r="B15" t="s">
        <v>31</v>
      </c>
      <c r="I15">
        <v>3</v>
      </c>
      <c r="J15" s="4">
        <f>14-I15</f>
        <v>11</v>
      </c>
      <c r="K15">
        <v>16</v>
      </c>
      <c r="L15">
        <v>10</v>
      </c>
      <c r="M15" s="4">
        <f t="shared" si="0"/>
        <v>21</v>
      </c>
      <c r="N15" s="2">
        <v>13</v>
      </c>
      <c r="O15">
        <v>1</v>
      </c>
    </row>
    <row r="16" spans="1:15" ht="12.75">
      <c r="A16" t="s">
        <v>33</v>
      </c>
      <c r="B16" t="s">
        <v>34</v>
      </c>
      <c r="G16">
        <v>12</v>
      </c>
      <c r="H16" s="4">
        <f>19-G16</f>
        <v>7</v>
      </c>
      <c r="K16">
        <v>12</v>
      </c>
      <c r="L16">
        <v>14</v>
      </c>
      <c r="M16" s="4">
        <f t="shared" si="0"/>
        <v>21</v>
      </c>
      <c r="N16" s="2">
        <v>13</v>
      </c>
      <c r="O16">
        <v>1</v>
      </c>
    </row>
    <row r="17" spans="1:15" ht="12.75">
      <c r="A17" t="s">
        <v>35</v>
      </c>
      <c r="B17" t="s">
        <v>36</v>
      </c>
      <c r="K17">
        <v>5</v>
      </c>
      <c r="L17">
        <v>21</v>
      </c>
      <c r="M17" s="4">
        <f t="shared" si="0"/>
        <v>21</v>
      </c>
      <c r="N17" s="2">
        <v>13</v>
      </c>
      <c r="O17">
        <v>1</v>
      </c>
    </row>
    <row r="18" spans="1:14" ht="12.75">
      <c r="A18" t="s">
        <v>37</v>
      </c>
      <c r="B18" t="s">
        <v>38</v>
      </c>
      <c r="G18">
        <v>11</v>
      </c>
      <c r="H18" s="4">
        <f>19-G18</f>
        <v>8</v>
      </c>
      <c r="I18">
        <v>2</v>
      </c>
      <c r="J18" s="4">
        <f>14-I18</f>
        <v>12</v>
      </c>
      <c r="M18" s="4">
        <f t="shared" si="0"/>
        <v>20</v>
      </c>
      <c r="N18" s="2">
        <v>15</v>
      </c>
    </row>
    <row r="19" spans="1:14" ht="12.75">
      <c r="A19" t="s">
        <v>39</v>
      </c>
      <c r="B19" t="s">
        <v>40</v>
      </c>
      <c r="K19">
        <v>6</v>
      </c>
      <c r="L19">
        <v>20</v>
      </c>
      <c r="M19" s="4">
        <f t="shared" si="0"/>
        <v>20</v>
      </c>
      <c r="N19" s="2">
        <v>16</v>
      </c>
    </row>
    <row r="20" spans="1:14" ht="12.75">
      <c r="A20" t="s">
        <v>41</v>
      </c>
      <c r="B20" t="s">
        <v>42</v>
      </c>
      <c r="C20" s="1">
        <v>8.5</v>
      </c>
      <c r="D20" s="4">
        <f>14-C20</f>
        <v>5.5</v>
      </c>
      <c r="E20" s="1">
        <v>8</v>
      </c>
      <c r="F20" s="4">
        <f>14-E20</f>
        <v>6</v>
      </c>
      <c r="I20">
        <v>12</v>
      </c>
      <c r="J20" s="4">
        <f>14-I20</f>
        <v>2</v>
      </c>
      <c r="K20">
        <v>21</v>
      </c>
      <c r="L20">
        <v>5</v>
      </c>
      <c r="M20" s="4">
        <f t="shared" si="0"/>
        <v>18.5</v>
      </c>
      <c r="N20" s="2">
        <v>17</v>
      </c>
    </row>
    <row r="21" spans="1:14" ht="12.75">
      <c r="A21" t="s">
        <v>43</v>
      </c>
      <c r="B21" t="s">
        <v>44</v>
      </c>
      <c r="C21" s="1">
        <v>8.5</v>
      </c>
      <c r="D21" s="4">
        <f>14-C21</f>
        <v>5.5</v>
      </c>
      <c r="E21" s="1">
        <v>8</v>
      </c>
      <c r="F21" s="4">
        <f>14-E21</f>
        <v>6</v>
      </c>
      <c r="K21">
        <v>19</v>
      </c>
      <c r="L21">
        <v>7</v>
      </c>
      <c r="M21" s="4">
        <f t="shared" si="0"/>
        <v>18.5</v>
      </c>
      <c r="N21" s="2">
        <v>18</v>
      </c>
    </row>
    <row r="22" spans="1:14" ht="12.75">
      <c r="A22" t="s">
        <v>45</v>
      </c>
      <c r="B22" t="s">
        <v>46</v>
      </c>
      <c r="G22" s="5">
        <v>1</v>
      </c>
      <c r="H22" s="4">
        <f>19-G22</f>
        <v>18</v>
      </c>
      <c r="M22" s="4">
        <f t="shared" si="0"/>
        <v>18</v>
      </c>
      <c r="N22" s="2">
        <v>19</v>
      </c>
    </row>
    <row r="23" spans="1:14" ht="12.75">
      <c r="A23" t="s">
        <v>47</v>
      </c>
      <c r="B23" t="s">
        <v>48</v>
      </c>
      <c r="K23">
        <v>8</v>
      </c>
      <c r="L23">
        <v>18</v>
      </c>
      <c r="M23" s="4">
        <f t="shared" si="0"/>
        <v>18</v>
      </c>
      <c r="N23" s="2">
        <v>20</v>
      </c>
    </row>
    <row r="24" spans="1:14" ht="12.75">
      <c r="A24" t="s">
        <v>49</v>
      </c>
      <c r="B24" t="s">
        <v>50</v>
      </c>
      <c r="C24" s="1">
        <v>8.5</v>
      </c>
      <c r="D24" s="4">
        <f>14-C24</f>
        <v>5.5</v>
      </c>
      <c r="E24" s="1">
        <v>8</v>
      </c>
      <c r="F24" s="4">
        <f>14-E24</f>
        <v>6</v>
      </c>
      <c r="G24">
        <v>16</v>
      </c>
      <c r="H24" s="4">
        <f>19-G24</f>
        <v>3</v>
      </c>
      <c r="I24">
        <v>12</v>
      </c>
      <c r="J24" s="4">
        <f>14-I24</f>
        <v>2</v>
      </c>
      <c r="K24">
        <v>25</v>
      </c>
      <c r="L24">
        <v>1</v>
      </c>
      <c r="M24" s="4">
        <f t="shared" si="0"/>
        <v>17.5</v>
      </c>
      <c r="N24" s="2">
        <v>21</v>
      </c>
    </row>
    <row r="25" spans="1:14" ht="12.75">
      <c r="A25" t="s">
        <v>51</v>
      </c>
      <c r="B25" t="s">
        <v>52</v>
      </c>
      <c r="C25" s="1">
        <v>3</v>
      </c>
      <c r="D25" s="4">
        <f>14-C25</f>
        <v>11</v>
      </c>
      <c r="E25" s="1">
        <v>8</v>
      </c>
      <c r="F25" s="4">
        <f>14-E25</f>
        <v>6</v>
      </c>
      <c r="M25" s="4">
        <f t="shared" si="0"/>
        <v>17</v>
      </c>
      <c r="N25" s="2">
        <v>22</v>
      </c>
    </row>
    <row r="26" spans="1:14" ht="12.75">
      <c r="A26" t="s">
        <v>53</v>
      </c>
      <c r="B26" t="s">
        <v>54</v>
      </c>
      <c r="K26">
        <v>9</v>
      </c>
      <c r="L26">
        <v>17</v>
      </c>
      <c r="M26" s="4">
        <f t="shared" si="0"/>
        <v>17</v>
      </c>
      <c r="N26" s="2">
        <v>23</v>
      </c>
    </row>
    <row r="27" spans="1:14" ht="12.75">
      <c r="A27" t="s">
        <v>55</v>
      </c>
      <c r="B27" t="s">
        <v>34</v>
      </c>
      <c r="G27">
        <v>3</v>
      </c>
      <c r="H27" s="4">
        <f>19-G27</f>
        <v>16</v>
      </c>
      <c r="M27" s="4">
        <f t="shared" si="0"/>
        <v>16</v>
      </c>
      <c r="N27" s="2">
        <v>24</v>
      </c>
    </row>
    <row r="28" spans="1:14" ht="12.75">
      <c r="A28" t="s">
        <v>56</v>
      </c>
      <c r="B28" t="s">
        <v>57</v>
      </c>
      <c r="G28">
        <v>4</v>
      </c>
      <c r="H28" s="4">
        <f>19-G28</f>
        <v>15</v>
      </c>
      <c r="M28" s="4">
        <f t="shared" si="0"/>
        <v>15</v>
      </c>
      <c r="N28" s="2">
        <v>25</v>
      </c>
    </row>
    <row r="29" spans="1:14" ht="12.75">
      <c r="A29" t="s">
        <v>24</v>
      </c>
      <c r="B29" t="s">
        <v>58</v>
      </c>
      <c r="K29">
        <v>11</v>
      </c>
      <c r="L29">
        <v>15</v>
      </c>
      <c r="M29" s="4">
        <f t="shared" si="0"/>
        <v>15</v>
      </c>
      <c r="N29" s="2">
        <v>26</v>
      </c>
    </row>
    <row r="30" spans="1:14" ht="12.75">
      <c r="A30" t="s">
        <v>59</v>
      </c>
      <c r="B30" t="s">
        <v>60</v>
      </c>
      <c r="G30">
        <v>6</v>
      </c>
      <c r="H30" s="4">
        <f>19-G30</f>
        <v>13</v>
      </c>
      <c r="M30" s="4">
        <f t="shared" si="0"/>
        <v>13</v>
      </c>
      <c r="N30" s="2">
        <v>27</v>
      </c>
    </row>
    <row r="31" spans="1:14" ht="12.75">
      <c r="A31" t="s">
        <v>16</v>
      </c>
      <c r="B31" t="s">
        <v>61</v>
      </c>
      <c r="K31">
        <v>13</v>
      </c>
      <c r="L31">
        <v>13</v>
      </c>
      <c r="M31" s="4">
        <f t="shared" si="0"/>
        <v>13</v>
      </c>
      <c r="N31" s="2">
        <v>28</v>
      </c>
    </row>
    <row r="32" spans="1:14" ht="12.75">
      <c r="A32" t="s">
        <v>62</v>
      </c>
      <c r="B32" t="s">
        <v>63</v>
      </c>
      <c r="G32">
        <v>7</v>
      </c>
      <c r="H32" s="4">
        <f>19-G32</f>
        <v>12</v>
      </c>
      <c r="M32" s="4">
        <f t="shared" si="0"/>
        <v>12</v>
      </c>
      <c r="N32" s="2">
        <v>29</v>
      </c>
    </row>
    <row r="33" spans="1:14" ht="12.75">
      <c r="A33" t="s">
        <v>64</v>
      </c>
      <c r="B33" t="s">
        <v>65</v>
      </c>
      <c r="K33">
        <v>14</v>
      </c>
      <c r="L33">
        <v>12</v>
      </c>
      <c r="M33" s="4">
        <f t="shared" si="0"/>
        <v>12</v>
      </c>
      <c r="N33" s="2">
        <v>30</v>
      </c>
    </row>
    <row r="34" spans="1:14" ht="12.75">
      <c r="A34" t="s">
        <v>66</v>
      </c>
      <c r="B34" t="s">
        <v>21</v>
      </c>
      <c r="C34" s="1">
        <v>8.5</v>
      </c>
      <c r="D34" s="4">
        <f>14-C34</f>
        <v>5.5</v>
      </c>
      <c r="E34" s="1">
        <v>8</v>
      </c>
      <c r="F34" s="4">
        <f>14-E34</f>
        <v>6</v>
      </c>
      <c r="M34" s="4">
        <f t="shared" si="0"/>
        <v>11.5</v>
      </c>
      <c r="N34" s="2">
        <v>31</v>
      </c>
    </row>
    <row r="35" spans="1:14" ht="12.75">
      <c r="A35" t="s">
        <v>67</v>
      </c>
      <c r="B35" t="s">
        <v>65</v>
      </c>
      <c r="C35" s="1">
        <v>8.5</v>
      </c>
      <c r="D35" s="4">
        <f>14-C35</f>
        <v>5.5</v>
      </c>
      <c r="E35" s="1">
        <v>8</v>
      </c>
      <c r="F35" s="4">
        <f>14-E35</f>
        <v>6</v>
      </c>
      <c r="M35" s="4">
        <f t="shared" si="0"/>
        <v>11.5</v>
      </c>
      <c r="N35" s="2">
        <v>32</v>
      </c>
    </row>
    <row r="36" spans="1:14" ht="12.75">
      <c r="A36" t="s">
        <v>68</v>
      </c>
      <c r="B36" t="s">
        <v>15</v>
      </c>
      <c r="K36">
        <v>15</v>
      </c>
      <c r="L36">
        <v>11</v>
      </c>
      <c r="M36" s="4">
        <f t="shared" si="0"/>
        <v>11</v>
      </c>
      <c r="N36" s="2">
        <v>33</v>
      </c>
    </row>
    <row r="37" spans="1:14" ht="12.75">
      <c r="A37" t="s">
        <v>69</v>
      </c>
      <c r="B37" t="s">
        <v>70</v>
      </c>
      <c r="G37">
        <v>9</v>
      </c>
      <c r="H37" s="4">
        <f>19-G37</f>
        <v>10</v>
      </c>
      <c r="M37" s="4">
        <f t="shared" si="0"/>
        <v>10</v>
      </c>
      <c r="N37" s="2">
        <v>34</v>
      </c>
    </row>
    <row r="38" spans="1:14" ht="12.75">
      <c r="A38" t="s">
        <v>71</v>
      </c>
      <c r="B38" t="s">
        <v>70</v>
      </c>
      <c r="I38">
        <v>9</v>
      </c>
      <c r="J38" s="4">
        <f>14-I38</f>
        <v>5</v>
      </c>
      <c r="M38" s="4">
        <f t="shared" si="0"/>
        <v>5</v>
      </c>
      <c r="N38" s="2">
        <v>35</v>
      </c>
    </row>
    <row r="39" spans="1:14" ht="12.75">
      <c r="A39" t="s">
        <v>72</v>
      </c>
      <c r="B39" t="s">
        <v>57</v>
      </c>
      <c r="K39">
        <v>22</v>
      </c>
      <c r="L39">
        <v>4</v>
      </c>
      <c r="M39" s="4">
        <f t="shared" si="0"/>
        <v>4</v>
      </c>
      <c r="N39" s="2">
        <v>36</v>
      </c>
    </row>
    <row r="40" spans="1:14" ht="12.75">
      <c r="A40" t="s">
        <v>73</v>
      </c>
      <c r="B40" t="s">
        <v>34</v>
      </c>
      <c r="G40">
        <v>16</v>
      </c>
      <c r="H40" s="4">
        <f>19-G40</f>
        <v>3</v>
      </c>
      <c r="M40" s="4">
        <f t="shared" si="0"/>
        <v>3</v>
      </c>
      <c r="N40" s="2">
        <v>37</v>
      </c>
    </row>
    <row r="41" spans="1:14" ht="12.75">
      <c r="A41" t="s">
        <v>74</v>
      </c>
      <c r="B41" t="s">
        <v>75</v>
      </c>
      <c r="G41">
        <v>16</v>
      </c>
      <c r="H41" s="4">
        <f>19-G41</f>
        <v>3</v>
      </c>
      <c r="M41" s="4">
        <f t="shared" si="0"/>
        <v>3</v>
      </c>
      <c r="N41" s="2">
        <v>38</v>
      </c>
    </row>
    <row r="42" spans="1:14" ht="12.75">
      <c r="A42" t="s">
        <v>76</v>
      </c>
      <c r="B42" t="s">
        <v>77</v>
      </c>
      <c r="I42">
        <v>12</v>
      </c>
      <c r="J42" s="4">
        <f>14-I42</f>
        <v>2</v>
      </c>
      <c r="M42" s="4">
        <f t="shared" si="0"/>
        <v>2</v>
      </c>
      <c r="N42" s="2">
        <v>39</v>
      </c>
    </row>
    <row r="43" spans="1:14" ht="12.75">
      <c r="A43" t="s">
        <v>64</v>
      </c>
      <c r="B43" t="s">
        <v>34</v>
      </c>
      <c r="K43">
        <v>24</v>
      </c>
      <c r="L43">
        <v>2</v>
      </c>
      <c r="M43" s="4">
        <f t="shared" si="0"/>
        <v>2</v>
      </c>
      <c r="N43" s="2">
        <v>40</v>
      </c>
    </row>
    <row r="46" spans="2:15" ht="12.75">
      <c r="B46" t="s">
        <v>10</v>
      </c>
      <c r="C46" s="1">
        <f aca="true" t="shared" si="1" ref="C46:J46">SUM(C4:C45)</f>
        <v>91</v>
      </c>
      <c r="D46" s="1">
        <f t="shared" si="1"/>
        <v>91</v>
      </c>
      <c r="E46" s="1">
        <f t="shared" si="1"/>
        <v>91</v>
      </c>
      <c r="F46" s="1">
        <f t="shared" si="1"/>
        <v>91</v>
      </c>
      <c r="G46" s="1">
        <f t="shared" si="1"/>
        <v>171</v>
      </c>
      <c r="H46" s="1">
        <f t="shared" si="1"/>
        <v>171</v>
      </c>
      <c r="I46" s="1">
        <f t="shared" si="1"/>
        <v>91</v>
      </c>
      <c r="J46" s="1">
        <f t="shared" si="1"/>
        <v>91</v>
      </c>
      <c r="M46" s="4">
        <f>SUM(M4:M31)</f>
        <v>682</v>
      </c>
      <c r="N46"/>
      <c r="O46" s="4">
        <f>SUM(O4:O31)</f>
        <v>100</v>
      </c>
    </row>
  </sheetData>
  <mergeCells count="5">
    <mergeCell ref="K1:L1"/>
    <mergeCell ref="C1:D1"/>
    <mergeCell ref="E1:F1"/>
    <mergeCell ref="G1:H1"/>
    <mergeCell ref="I1:J1"/>
  </mergeCells>
  <printOptions gridLines="1"/>
  <pageMargins left="0.14027777777777778" right="0.14027777777777778" top="0.9840277777777777" bottom="0.9840277777777777" header="0.2298611111111111" footer="0.5118055555555555"/>
  <pageSetup horizontalDpi="300" verticalDpi="300" orientation="portrait" paperSize="9"/>
  <headerFooter alignWithMargins="0">
    <oddHeader>&amp;Cchallenge LOMBART MARCEL&amp;R2009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C1">
      <selection activeCell="P22" sqref="P22"/>
    </sheetView>
  </sheetViews>
  <sheetFormatPr defaultColWidth="11.421875" defaultRowHeight="12.75"/>
  <cols>
    <col min="3" max="3" width="6.8515625" style="0" customWidth="1"/>
    <col min="4" max="4" width="9.57421875" style="0" customWidth="1"/>
    <col min="5" max="5" width="6.421875" style="0" customWidth="1"/>
    <col min="6" max="12" width="8.140625" style="0" customWidth="1"/>
    <col min="14" max="14" width="6.00390625" style="0" customWidth="1"/>
    <col min="15" max="15" width="6.421875" style="0" customWidth="1"/>
    <col min="16" max="16" width="11.421875" style="19" customWidth="1"/>
  </cols>
  <sheetData>
    <row r="1" spans="3:12" ht="18">
      <c r="C1" s="32" t="s">
        <v>232</v>
      </c>
      <c r="D1" s="32"/>
      <c r="E1" s="32" t="s">
        <v>233</v>
      </c>
      <c r="F1" s="32"/>
      <c r="G1" s="32" t="s">
        <v>234</v>
      </c>
      <c r="H1" s="32"/>
      <c r="I1" s="32" t="s">
        <v>235</v>
      </c>
      <c r="J1" s="32"/>
      <c r="K1" s="32" t="s">
        <v>236</v>
      </c>
      <c r="L1" s="32"/>
    </row>
    <row r="2" ht="8.25" customHeight="1"/>
    <row r="3" spans="1:15" ht="18">
      <c r="A3" t="s">
        <v>6</v>
      </c>
      <c r="B3" t="s">
        <v>7</v>
      </c>
      <c r="C3" t="s">
        <v>8</v>
      </c>
      <c r="D3" t="s">
        <v>9</v>
      </c>
      <c r="E3" t="s">
        <v>8</v>
      </c>
      <c r="F3" t="s">
        <v>9</v>
      </c>
      <c r="G3" t="s">
        <v>8</v>
      </c>
      <c r="H3" t="s">
        <v>9</v>
      </c>
      <c r="I3" t="s">
        <v>8</v>
      </c>
      <c r="J3" t="s">
        <v>9</v>
      </c>
      <c r="K3" t="s">
        <v>8</v>
      </c>
      <c r="L3" t="s">
        <v>9</v>
      </c>
      <c r="M3" t="s">
        <v>10</v>
      </c>
      <c r="N3" t="s">
        <v>11</v>
      </c>
      <c r="O3">
        <v>2009</v>
      </c>
    </row>
    <row r="4" spans="1:15" ht="18">
      <c r="A4" t="s">
        <v>141</v>
      </c>
      <c r="B4" t="s">
        <v>142</v>
      </c>
      <c r="C4">
        <v>5</v>
      </c>
      <c r="D4" s="4">
        <f>26-C4</f>
        <v>21</v>
      </c>
      <c r="E4">
        <v>6</v>
      </c>
      <c r="F4" s="4">
        <f>23-E4</f>
        <v>17</v>
      </c>
      <c r="G4">
        <v>3</v>
      </c>
      <c r="H4" s="4">
        <f aca="true" t="shared" si="0" ref="H4:H10">37-G4</f>
        <v>34</v>
      </c>
      <c r="I4">
        <v>9</v>
      </c>
      <c r="J4" s="4">
        <f aca="true" t="shared" si="1" ref="J4:J15">28-I4</f>
        <v>19</v>
      </c>
      <c r="K4">
        <v>9</v>
      </c>
      <c r="L4" s="4">
        <f aca="true" t="shared" si="2" ref="L4:L15">28-K4</f>
        <v>19</v>
      </c>
      <c r="M4" s="5">
        <f aca="true" t="shared" si="3" ref="M4:M35">F4+D4+H4+J4+L4</f>
        <v>110</v>
      </c>
      <c r="N4" s="5">
        <v>1</v>
      </c>
      <c r="O4" s="5">
        <v>20</v>
      </c>
    </row>
    <row r="5" spans="1:15" ht="18">
      <c r="A5" t="s">
        <v>143</v>
      </c>
      <c r="B5" t="s">
        <v>13</v>
      </c>
      <c r="C5">
        <v>4</v>
      </c>
      <c r="D5" s="4">
        <f>26-C5</f>
        <v>22</v>
      </c>
      <c r="G5">
        <v>4</v>
      </c>
      <c r="H5" s="4">
        <f t="shared" si="0"/>
        <v>33</v>
      </c>
      <c r="I5">
        <v>3</v>
      </c>
      <c r="J5" s="4">
        <f t="shared" si="1"/>
        <v>25</v>
      </c>
      <c r="K5">
        <v>8</v>
      </c>
      <c r="L5" s="4">
        <f t="shared" si="2"/>
        <v>20</v>
      </c>
      <c r="M5" s="4">
        <f t="shared" si="3"/>
        <v>100</v>
      </c>
      <c r="N5">
        <v>2</v>
      </c>
      <c r="O5">
        <v>14</v>
      </c>
    </row>
    <row r="6" spans="1:15" ht="18">
      <c r="A6" t="s">
        <v>64</v>
      </c>
      <c r="B6" t="s">
        <v>34</v>
      </c>
      <c r="E6" s="5">
        <v>1</v>
      </c>
      <c r="F6" s="4">
        <f aca="true" t="shared" si="4" ref="F6:F11">23-E6</f>
        <v>22</v>
      </c>
      <c r="G6" s="5">
        <v>1</v>
      </c>
      <c r="H6" s="4">
        <f t="shared" si="0"/>
        <v>36</v>
      </c>
      <c r="I6">
        <v>6</v>
      </c>
      <c r="J6" s="4">
        <f t="shared" si="1"/>
        <v>22</v>
      </c>
      <c r="K6">
        <v>11</v>
      </c>
      <c r="L6" s="4">
        <f t="shared" si="2"/>
        <v>17</v>
      </c>
      <c r="M6" s="4">
        <f t="shared" si="3"/>
        <v>97</v>
      </c>
      <c r="N6">
        <v>3</v>
      </c>
      <c r="O6">
        <v>11</v>
      </c>
    </row>
    <row r="7" spans="1:15" ht="18">
      <c r="A7" t="s">
        <v>68</v>
      </c>
      <c r="B7" t="s">
        <v>15</v>
      </c>
      <c r="E7">
        <v>2</v>
      </c>
      <c r="F7" s="4">
        <f t="shared" si="4"/>
        <v>21</v>
      </c>
      <c r="G7">
        <v>13</v>
      </c>
      <c r="H7" s="4">
        <f t="shared" si="0"/>
        <v>24</v>
      </c>
      <c r="I7">
        <v>8</v>
      </c>
      <c r="J7" s="4">
        <f t="shared" si="1"/>
        <v>20</v>
      </c>
      <c r="K7">
        <v>5</v>
      </c>
      <c r="L7" s="4">
        <f t="shared" si="2"/>
        <v>23</v>
      </c>
      <c r="M7" s="4">
        <f t="shared" si="3"/>
        <v>88</v>
      </c>
      <c r="N7">
        <v>4</v>
      </c>
      <c r="O7">
        <v>10</v>
      </c>
    </row>
    <row r="8" spans="1:15" ht="18">
      <c r="A8" t="s">
        <v>30</v>
      </c>
      <c r="B8" t="s">
        <v>13</v>
      </c>
      <c r="E8">
        <v>5</v>
      </c>
      <c r="F8" s="4">
        <f t="shared" si="4"/>
        <v>18</v>
      </c>
      <c r="G8">
        <v>15</v>
      </c>
      <c r="H8" s="4">
        <f t="shared" si="0"/>
        <v>22</v>
      </c>
      <c r="I8">
        <v>7</v>
      </c>
      <c r="J8" s="4">
        <f t="shared" si="1"/>
        <v>21</v>
      </c>
      <c r="K8">
        <v>4</v>
      </c>
      <c r="L8" s="4">
        <f t="shared" si="2"/>
        <v>24</v>
      </c>
      <c r="M8" s="4">
        <f t="shared" si="3"/>
        <v>85</v>
      </c>
      <c r="N8">
        <v>5</v>
      </c>
      <c r="O8">
        <v>9</v>
      </c>
    </row>
    <row r="9" spans="1:15" ht="18">
      <c r="A9" t="s">
        <v>124</v>
      </c>
      <c r="B9" t="s">
        <v>23</v>
      </c>
      <c r="C9">
        <v>2</v>
      </c>
      <c r="D9" s="4">
        <f>26-C9</f>
        <v>24</v>
      </c>
      <c r="E9">
        <v>8</v>
      </c>
      <c r="F9" s="4">
        <f t="shared" si="4"/>
        <v>15</v>
      </c>
      <c r="G9">
        <v>28</v>
      </c>
      <c r="H9" s="4">
        <f t="shared" si="0"/>
        <v>9</v>
      </c>
      <c r="I9">
        <v>20.5</v>
      </c>
      <c r="J9" s="4">
        <f t="shared" si="1"/>
        <v>7.5</v>
      </c>
      <c r="K9" s="5">
        <v>1</v>
      </c>
      <c r="L9" s="4">
        <f t="shared" si="2"/>
        <v>27</v>
      </c>
      <c r="M9" s="4">
        <f t="shared" si="3"/>
        <v>82.5</v>
      </c>
      <c r="N9">
        <v>6</v>
      </c>
      <c r="O9">
        <v>8</v>
      </c>
    </row>
    <row r="10" spans="1:15" ht="18">
      <c r="A10" t="s">
        <v>26</v>
      </c>
      <c r="B10" t="s">
        <v>27</v>
      </c>
      <c r="C10">
        <v>8</v>
      </c>
      <c r="D10" s="4">
        <f>26-C10</f>
        <v>18</v>
      </c>
      <c r="E10">
        <v>18</v>
      </c>
      <c r="F10" s="4">
        <f t="shared" si="4"/>
        <v>5</v>
      </c>
      <c r="G10">
        <v>23</v>
      </c>
      <c r="H10" s="4">
        <f t="shared" si="0"/>
        <v>14</v>
      </c>
      <c r="I10">
        <v>20.5</v>
      </c>
      <c r="J10" s="4">
        <f t="shared" si="1"/>
        <v>7.5</v>
      </c>
      <c r="K10">
        <v>3</v>
      </c>
      <c r="L10" s="4">
        <f t="shared" si="2"/>
        <v>25</v>
      </c>
      <c r="M10" s="4">
        <f t="shared" si="3"/>
        <v>69.5</v>
      </c>
      <c r="N10">
        <v>7</v>
      </c>
      <c r="O10">
        <v>7</v>
      </c>
    </row>
    <row r="11" spans="1:15" ht="18">
      <c r="A11" t="s">
        <v>146</v>
      </c>
      <c r="B11" t="s">
        <v>147</v>
      </c>
      <c r="E11">
        <v>4</v>
      </c>
      <c r="F11" s="4">
        <f t="shared" si="4"/>
        <v>19</v>
      </c>
      <c r="I11" s="5">
        <v>1</v>
      </c>
      <c r="J11" s="4">
        <f t="shared" si="1"/>
        <v>27</v>
      </c>
      <c r="K11">
        <v>7</v>
      </c>
      <c r="L11" s="4">
        <f t="shared" si="2"/>
        <v>21</v>
      </c>
      <c r="M11" s="4">
        <f t="shared" si="3"/>
        <v>67</v>
      </c>
      <c r="N11">
        <v>8</v>
      </c>
      <c r="O11">
        <v>6</v>
      </c>
    </row>
    <row r="12" spans="1:15" ht="18">
      <c r="A12" t="s">
        <v>18</v>
      </c>
      <c r="B12" t="s">
        <v>19</v>
      </c>
      <c r="C12">
        <v>7</v>
      </c>
      <c r="D12" s="4">
        <f>26-C12</f>
        <v>19</v>
      </c>
      <c r="G12">
        <v>2</v>
      </c>
      <c r="H12" s="4">
        <f aca="true" t="shared" si="5" ref="H12:H19">37-G12</f>
        <v>35</v>
      </c>
      <c r="I12">
        <v>20.5</v>
      </c>
      <c r="J12" s="4">
        <f t="shared" si="1"/>
        <v>7.5</v>
      </c>
      <c r="K12">
        <v>26</v>
      </c>
      <c r="L12" s="4">
        <f t="shared" si="2"/>
        <v>2</v>
      </c>
      <c r="M12" s="4">
        <f t="shared" si="3"/>
        <v>63.5</v>
      </c>
      <c r="N12">
        <v>9</v>
      </c>
      <c r="O12">
        <v>5</v>
      </c>
    </row>
    <row r="13" spans="1:15" ht="18">
      <c r="A13" t="s">
        <v>12</v>
      </c>
      <c r="B13" t="s">
        <v>13</v>
      </c>
      <c r="G13">
        <v>10</v>
      </c>
      <c r="H13" s="4">
        <f t="shared" si="5"/>
        <v>27</v>
      </c>
      <c r="I13">
        <v>20.5</v>
      </c>
      <c r="J13" s="4">
        <f t="shared" si="1"/>
        <v>7.5</v>
      </c>
      <c r="K13">
        <v>2</v>
      </c>
      <c r="L13" s="4">
        <f t="shared" si="2"/>
        <v>26</v>
      </c>
      <c r="M13" s="4">
        <f t="shared" si="3"/>
        <v>60.5</v>
      </c>
      <c r="N13">
        <v>10</v>
      </c>
      <c r="O13">
        <v>4</v>
      </c>
    </row>
    <row r="14" spans="1:15" ht="18">
      <c r="A14" t="s">
        <v>153</v>
      </c>
      <c r="B14" t="s">
        <v>154</v>
      </c>
      <c r="C14">
        <v>9</v>
      </c>
      <c r="D14" s="4">
        <f>26-C14</f>
        <v>17</v>
      </c>
      <c r="E14">
        <v>18</v>
      </c>
      <c r="F14" s="4">
        <f>23-E14</f>
        <v>5</v>
      </c>
      <c r="G14">
        <v>16</v>
      </c>
      <c r="H14" s="4">
        <f t="shared" si="5"/>
        <v>21</v>
      </c>
      <c r="I14">
        <v>20.5</v>
      </c>
      <c r="J14" s="4">
        <f t="shared" si="1"/>
        <v>7.5</v>
      </c>
      <c r="K14">
        <v>18.5</v>
      </c>
      <c r="L14" s="4">
        <f t="shared" si="2"/>
        <v>9.5</v>
      </c>
      <c r="M14" s="4">
        <f t="shared" si="3"/>
        <v>60</v>
      </c>
      <c r="N14">
        <v>11</v>
      </c>
      <c r="O14">
        <v>3</v>
      </c>
    </row>
    <row r="15" spans="1:15" ht="18">
      <c r="A15" t="s">
        <v>152</v>
      </c>
      <c r="B15" t="s">
        <v>44</v>
      </c>
      <c r="C15">
        <v>22.5</v>
      </c>
      <c r="D15" s="4">
        <f>26-C15</f>
        <v>3.5</v>
      </c>
      <c r="G15">
        <v>11</v>
      </c>
      <c r="H15" s="4">
        <f t="shared" si="5"/>
        <v>26</v>
      </c>
      <c r="I15">
        <v>13</v>
      </c>
      <c r="J15" s="4">
        <f t="shared" si="1"/>
        <v>15</v>
      </c>
      <c r="K15">
        <v>18.5</v>
      </c>
      <c r="L15" s="4">
        <f t="shared" si="2"/>
        <v>9.5</v>
      </c>
      <c r="M15" s="4">
        <f t="shared" si="3"/>
        <v>54</v>
      </c>
      <c r="N15">
        <v>12</v>
      </c>
      <c r="O15">
        <v>2</v>
      </c>
    </row>
    <row r="16" spans="1:15" ht="18">
      <c r="A16" t="s">
        <v>66</v>
      </c>
      <c r="B16" t="s">
        <v>21</v>
      </c>
      <c r="E16">
        <v>3</v>
      </c>
      <c r="F16" s="4">
        <f>23-E16</f>
        <v>20</v>
      </c>
      <c r="G16">
        <v>5</v>
      </c>
      <c r="H16" s="4">
        <f t="shared" si="5"/>
        <v>32</v>
      </c>
      <c r="M16" s="4">
        <f t="shared" si="3"/>
        <v>52</v>
      </c>
      <c r="N16">
        <v>13</v>
      </c>
      <c r="O16">
        <v>1</v>
      </c>
    </row>
    <row r="17" spans="1:14" ht="18">
      <c r="A17" t="s">
        <v>28</v>
      </c>
      <c r="B17" t="s">
        <v>29</v>
      </c>
      <c r="C17">
        <v>16</v>
      </c>
      <c r="D17" s="4">
        <f>26-C17</f>
        <v>10</v>
      </c>
      <c r="E17">
        <v>12</v>
      </c>
      <c r="F17" s="4">
        <f>23-E17</f>
        <v>11</v>
      </c>
      <c r="G17">
        <v>24</v>
      </c>
      <c r="H17" s="4">
        <f t="shared" si="5"/>
        <v>13</v>
      </c>
      <c r="I17">
        <v>20.5</v>
      </c>
      <c r="J17" s="4">
        <f aca="true" t="shared" si="6" ref="J17:J23">28-I17</f>
        <v>7.5</v>
      </c>
      <c r="K17">
        <v>18.5</v>
      </c>
      <c r="L17" s="4">
        <f aca="true" t="shared" si="7" ref="L17:L23">28-K17</f>
        <v>9.5</v>
      </c>
      <c r="M17" s="4">
        <f t="shared" si="3"/>
        <v>51</v>
      </c>
      <c r="N17">
        <v>14</v>
      </c>
    </row>
    <row r="18" spans="1:14" ht="18">
      <c r="A18" t="s">
        <v>170</v>
      </c>
      <c r="B18" t="s">
        <v>98</v>
      </c>
      <c r="G18">
        <v>22</v>
      </c>
      <c r="H18" s="4">
        <f t="shared" si="5"/>
        <v>15</v>
      </c>
      <c r="I18">
        <v>12</v>
      </c>
      <c r="J18" s="4">
        <f t="shared" si="6"/>
        <v>16</v>
      </c>
      <c r="K18">
        <v>12</v>
      </c>
      <c r="L18" s="4">
        <f t="shared" si="7"/>
        <v>16</v>
      </c>
      <c r="M18" s="4">
        <f t="shared" si="3"/>
        <v>47</v>
      </c>
      <c r="N18">
        <v>15</v>
      </c>
    </row>
    <row r="19" spans="1:14" ht="18">
      <c r="A19" t="s">
        <v>32</v>
      </c>
      <c r="B19" t="s">
        <v>31</v>
      </c>
      <c r="C19">
        <v>18</v>
      </c>
      <c r="D19" s="4">
        <f>26-C19</f>
        <v>8</v>
      </c>
      <c r="E19">
        <v>7</v>
      </c>
      <c r="F19" s="4">
        <f>23-E19</f>
        <v>16</v>
      </c>
      <c r="G19">
        <v>25</v>
      </c>
      <c r="H19" s="4">
        <f t="shared" si="5"/>
        <v>12</v>
      </c>
      <c r="I19">
        <v>20.5</v>
      </c>
      <c r="J19" s="4">
        <f t="shared" si="6"/>
        <v>7.5</v>
      </c>
      <c r="K19">
        <v>26</v>
      </c>
      <c r="L19" s="4">
        <f t="shared" si="7"/>
        <v>2</v>
      </c>
      <c r="M19" s="4">
        <f t="shared" si="3"/>
        <v>45.5</v>
      </c>
      <c r="N19">
        <v>16</v>
      </c>
    </row>
    <row r="20" spans="1:14" ht="18">
      <c r="A20" t="s">
        <v>144</v>
      </c>
      <c r="B20" t="s">
        <v>145</v>
      </c>
      <c r="I20">
        <v>5</v>
      </c>
      <c r="J20" s="4">
        <f t="shared" si="6"/>
        <v>23</v>
      </c>
      <c r="K20">
        <v>6</v>
      </c>
      <c r="L20" s="4">
        <f t="shared" si="7"/>
        <v>22</v>
      </c>
      <c r="M20" s="4">
        <f t="shared" si="3"/>
        <v>45</v>
      </c>
      <c r="N20">
        <v>17</v>
      </c>
    </row>
    <row r="21" spans="1:14" ht="18">
      <c r="A21" t="s">
        <v>155</v>
      </c>
      <c r="B21" t="s">
        <v>156</v>
      </c>
      <c r="G21">
        <v>9</v>
      </c>
      <c r="H21" s="4">
        <f aca="true" t="shared" si="8" ref="H21:H26">37-G21</f>
        <v>28</v>
      </c>
      <c r="I21">
        <v>20.5</v>
      </c>
      <c r="J21" s="4">
        <f t="shared" si="6"/>
        <v>7.5</v>
      </c>
      <c r="K21">
        <v>18.5</v>
      </c>
      <c r="L21" s="4">
        <f t="shared" si="7"/>
        <v>9.5</v>
      </c>
      <c r="M21" s="4">
        <f t="shared" si="3"/>
        <v>45</v>
      </c>
      <c r="N21">
        <v>18</v>
      </c>
    </row>
    <row r="22" spans="1:14" ht="18">
      <c r="A22" t="s">
        <v>20</v>
      </c>
      <c r="B22" t="s">
        <v>21</v>
      </c>
      <c r="C22">
        <v>22.5</v>
      </c>
      <c r="D22" s="4">
        <f>26-C22</f>
        <v>3.5</v>
      </c>
      <c r="E22">
        <v>9</v>
      </c>
      <c r="F22" s="4">
        <f>23-E22</f>
        <v>14</v>
      </c>
      <c r="G22">
        <v>19</v>
      </c>
      <c r="H22" s="4">
        <f t="shared" si="8"/>
        <v>18</v>
      </c>
      <c r="I22">
        <v>20.5</v>
      </c>
      <c r="J22" s="4">
        <f t="shared" si="6"/>
        <v>7.5</v>
      </c>
      <c r="K22">
        <v>26</v>
      </c>
      <c r="L22" s="4">
        <f t="shared" si="7"/>
        <v>2</v>
      </c>
      <c r="M22" s="4">
        <f t="shared" si="3"/>
        <v>45</v>
      </c>
      <c r="N22">
        <v>19</v>
      </c>
    </row>
    <row r="23" spans="1:14" ht="18">
      <c r="A23" t="s">
        <v>168</v>
      </c>
      <c r="B23" t="s">
        <v>169</v>
      </c>
      <c r="C23">
        <v>22.5</v>
      </c>
      <c r="D23" s="4">
        <f>26-C23</f>
        <v>3.5</v>
      </c>
      <c r="G23">
        <v>33</v>
      </c>
      <c r="H23" s="4">
        <f t="shared" si="8"/>
        <v>4</v>
      </c>
      <c r="I23">
        <v>10</v>
      </c>
      <c r="J23" s="4">
        <f t="shared" si="6"/>
        <v>18</v>
      </c>
      <c r="K23">
        <v>10</v>
      </c>
      <c r="L23" s="4">
        <f t="shared" si="7"/>
        <v>18</v>
      </c>
      <c r="M23" s="4">
        <f t="shared" si="3"/>
        <v>43.5</v>
      </c>
      <c r="N23">
        <v>20</v>
      </c>
    </row>
    <row r="24" spans="1:14" ht="18">
      <c r="A24" t="s">
        <v>71</v>
      </c>
      <c r="B24" t="s">
        <v>70</v>
      </c>
      <c r="E24">
        <v>11</v>
      </c>
      <c r="F24" s="4">
        <f>23-E24</f>
        <v>12</v>
      </c>
      <c r="G24">
        <v>6</v>
      </c>
      <c r="H24" s="4">
        <f t="shared" si="8"/>
        <v>31</v>
      </c>
      <c r="M24" s="4">
        <f t="shared" si="3"/>
        <v>43</v>
      </c>
      <c r="N24">
        <v>21</v>
      </c>
    </row>
    <row r="25" spans="1:14" ht="18">
      <c r="A25" t="s">
        <v>51</v>
      </c>
      <c r="B25" t="s">
        <v>52</v>
      </c>
      <c r="G25">
        <v>33</v>
      </c>
      <c r="H25" s="4">
        <f t="shared" si="8"/>
        <v>4</v>
      </c>
      <c r="I25">
        <v>4</v>
      </c>
      <c r="J25" s="4">
        <f>28-I25</f>
        <v>24</v>
      </c>
      <c r="K25">
        <v>18.5</v>
      </c>
      <c r="L25" s="4">
        <f>28-K25</f>
        <v>9.5</v>
      </c>
      <c r="M25" s="4">
        <f t="shared" si="3"/>
        <v>37.5</v>
      </c>
      <c r="N25">
        <v>22</v>
      </c>
    </row>
    <row r="26" spans="1:14" ht="18">
      <c r="A26" t="s">
        <v>237</v>
      </c>
      <c r="B26" t="s">
        <v>34</v>
      </c>
      <c r="C26">
        <v>15</v>
      </c>
      <c r="D26" s="4">
        <f>26-C26</f>
        <v>11</v>
      </c>
      <c r="G26">
        <v>12</v>
      </c>
      <c r="H26" s="4">
        <f t="shared" si="8"/>
        <v>25</v>
      </c>
      <c r="M26" s="4">
        <f t="shared" si="3"/>
        <v>36</v>
      </c>
      <c r="N26">
        <v>23</v>
      </c>
    </row>
    <row r="27" spans="1:14" ht="18">
      <c r="A27" t="s">
        <v>162</v>
      </c>
      <c r="B27" t="s">
        <v>163</v>
      </c>
      <c r="I27">
        <v>2</v>
      </c>
      <c r="J27" s="4">
        <f>28-I27</f>
        <v>26</v>
      </c>
      <c r="K27">
        <v>18.5</v>
      </c>
      <c r="L27" s="4">
        <f>28-K27</f>
        <v>9.5</v>
      </c>
      <c r="M27" s="4">
        <f t="shared" si="3"/>
        <v>35.5</v>
      </c>
      <c r="N27">
        <v>24</v>
      </c>
    </row>
    <row r="28" spans="1:14" ht="18">
      <c r="A28" t="s">
        <v>41</v>
      </c>
      <c r="B28" t="s">
        <v>42</v>
      </c>
      <c r="C28">
        <v>14</v>
      </c>
      <c r="D28" s="4">
        <f>26-C28</f>
        <v>12</v>
      </c>
      <c r="E28">
        <v>18</v>
      </c>
      <c r="F28" s="4">
        <f>23-E28</f>
        <v>5</v>
      </c>
      <c r="I28">
        <v>20.5</v>
      </c>
      <c r="J28" s="4">
        <f>28-I28</f>
        <v>7.5</v>
      </c>
      <c r="K28">
        <v>18.5</v>
      </c>
      <c r="L28" s="4">
        <f>28-K28</f>
        <v>9.5</v>
      </c>
      <c r="M28" s="4">
        <f t="shared" si="3"/>
        <v>34</v>
      </c>
      <c r="N28">
        <v>25</v>
      </c>
    </row>
    <row r="29" spans="1:14" ht="18">
      <c r="A29" t="s">
        <v>32</v>
      </c>
      <c r="B29" t="s">
        <v>44</v>
      </c>
      <c r="E29">
        <v>18</v>
      </c>
      <c r="F29" s="4">
        <f>23-E29</f>
        <v>5</v>
      </c>
      <c r="G29">
        <v>8</v>
      </c>
      <c r="H29" s="4">
        <f>37-G29</f>
        <v>29</v>
      </c>
      <c r="M29" s="4">
        <f t="shared" si="3"/>
        <v>34</v>
      </c>
      <c r="N29">
        <v>26</v>
      </c>
    </row>
    <row r="30" spans="1:14" ht="18">
      <c r="A30" t="s">
        <v>45</v>
      </c>
      <c r="B30" t="s">
        <v>46</v>
      </c>
      <c r="G30">
        <v>7</v>
      </c>
      <c r="H30" s="4">
        <f>37-G30</f>
        <v>30</v>
      </c>
      <c r="M30" s="4">
        <f t="shared" si="3"/>
        <v>30</v>
      </c>
      <c r="N30">
        <v>27</v>
      </c>
    </row>
    <row r="31" spans="1:14" ht="18">
      <c r="A31" t="s">
        <v>22</v>
      </c>
      <c r="B31" t="s">
        <v>23</v>
      </c>
      <c r="C31">
        <v>22.5</v>
      </c>
      <c r="D31" s="4">
        <f>26-C31</f>
        <v>3.5</v>
      </c>
      <c r="E31">
        <v>18</v>
      </c>
      <c r="F31" s="4">
        <f>23-E31</f>
        <v>5</v>
      </c>
      <c r="G31">
        <v>33</v>
      </c>
      <c r="H31" s="4">
        <f>37-G31</f>
        <v>4</v>
      </c>
      <c r="I31">
        <v>20.5</v>
      </c>
      <c r="J31" s="4">
        <f>28-I31</f>
        <v>7.5</v>
      </c>
      <c r="K31">
        <v>18.5</v>
      </c>
      <c r="L31" s="4">
        <f>28-K31</f>
        <v>9.5</v>
      </c>
      <c r="M31" s="4">
        <f t="shared" si="3"/>
        <v>29.5</v>
      </c>
      <c r="N31">
        <v>28</v>
      </c>
    </row>
    <row r="32" spans="1:14" ht="18">
      <c r="A32" t="s">
        <v>184</v>
      </c>
      <c r="B32" t="s">
        <v>38</v>
      </c>
      <c r="C32">
        <v>10</v>
      </c>
      <c r="D32" s="4">
        <f>26-C32</f>
        <v>16</v>
      </c>
      <c r="G32">
        <v>26</v>
      </c>
      <c r="H32" s="4">
        <f>37-G32</f>
        <v>11</v>
      </c>
      <c r="M32" s="4">
        <f t="shared" si="3"/>
        <v>27</v>
      </c>
      <c r="N32">
        <v>29</v>
      </c>
    </row>
    <row r="33" spans="1:14" ht="18">
      <c r="A33" t="s">
        <v>43</v>
      </c>
      <c r="B33" t="s">
        <v>44</v>
      </c>
      <c r="I33">
        <v>11</v>
      </c>
      <c r="J33" s="4">
        <f>28-I33</f>
        <v>17</v>
      </c>
      <c r="K33">
        <v>18.5</v>
      </c>
      <c r="L33" s="4">
        <f>28-K33</f>
        <v>9.5</v>
      </c>
      <c r="M33" s="4">
        <f t="shared" si="3"/>
        <v>26.5</v>
      </c>
      <c r="N33">
        <v>30</v>
      </c>
    </row>
    <row r="34" spans="1:14" ht="18">
      <c r="A34" t="s">
        <v>238</v>
      </c>
      <c r="B34" t="s">
        <v>203</v>
      </c>
      <c r="C34">
        <v>22.5</v>
      </c>
      <c r="D34" s="4">
        <f>26-C34</f>
        <v>3.5</v>
      </c>
      <c r="G34">
        <v>14</v>
      </c>
      <c r="H34" s="4">
        <f>37-G34</f>
        <v>23</v>
      </c>
      <c r="M34" s="4">
        <f t="shared" si="3"/>
        <v>26.5</v>
      </c>
      <c r="N34">
        <v>31</v>
      </c>
    </row>
    <row r="35" spans="1:14" ht="18">
      <c r="A35" t="s">
        <v>205</v>
      </c>
      <c r="B35" t="s">
        <v>206</v>
      </c>
      <c r="C35">
        <v>17</v>
      </c>
      <c r="D35" s="4">
        <f>26-C35</f>
        <v>9</v>
      </c>
      <c r="G35">
        <v>20</v>
      </c>
      <c r="H35" s="4">
        <f>37-G35</f>
        <v>17</v>
      </c>
      <c r="M35" s="4">
        <f t="shared" si="3"/>
        <v>26</v>
      </c>
      <c r="N35">
        <v>32</v>
      </c>
    </row>
    <row r="36" spans="1:14" ht="18">
      <c r="A36" t="s">
        <v>239</v>
      </c>
      <c r="B36" t="s">
        <v>54</v>
      </c>
      <c r="C36" s="5">
        <v>1</v>
      </c>
      <c r="D36" s="4">
        <f>26-C36</f>
        <v>25</v>
      </c>
      <c r="M36" s="4">
        <f aca="true" t="shared" si="9" ref="M36:M56">F36+D36+H36+J36+L36</f>
        <v>25</v>
      </c>
      <c r="N36">
        <v>33</v>
      </c>
    </row>
    <row r="37" spans="1:14" ht="18">
      <c r="A37" t="s">
        <v>240</v>
      </c>
      <c r="B37" t="s">
        <v>34</v>
      </c>
      <c r="C37">
        <v>3</v>
      </c>
      <c r="D37" s="4">
        <f>26-C37</f>
        <v>23</v>
      </c>
      <c r="M37" s="4">
        <f t="shared" si="9"/>
        <v>23</v>
      </c>
      <c r="N37">
        <v>34</v>
      </c>
    </row>
    <row r="38" spans="1:14" ht="18">
      <c r="A38" t="s">
        <v>173</v>
      </c>
      <c r="B38" t="s">
        <v>174</v>
      </c>
      <c r="E38">
        <v>18</v>
      </c>
      <c r="F38" s="4">
        <f>23-E38</f>
        <v>5</v>
      </c>
      <c r="I38">
        <v>20.5</v>
      </c>
      <c r="J38" s="4">
        <f>28-I38</f>
        <v>7.5</v>
      </c>
      <c r="K38">
        <v>18.5</v>
      </c>
      <c r="L38" s="4">
        <f>28-K38</f>
        <v>9.5</v>
      </c>
      <c r="M38" s="4">
        <f t="shared" si="9"/>
        <v>22</v>
      </c>
      <c r="N38">
        <v>35</v>
      </c>
    </row>
    <row r="39" spans="1:14" ht="18">
      <c r="A39" t="s">
        <v>207</v>
      </c>
      <c r="B39" t="s">
        <v>178</v>
      </c>
      <c r="E39">
        <v>18</v>
      </c>
      <c r="F39" s="4">
        <f>23-E39</f>
        <v>5</v>
      </c>
      <c r="G39">
        <v>21</v>
      </c>
      <c r="H39" s="4">
        <f>37-G39</f>
        <v>16</v>
      </c>
      <c r="M39" s="4">
        <f t="shared" si="9"/>
        <v>21</v>
      </c>
      <c r="N39">
        <v>36</v>
      </c>
    </row>
    <row r="40" spans="1:14" ht="18">
      <c r="A40" t="s">
        <v>69</v>
      </c>
      <c r="B40" t="s">
        <v>70</v>
      </c>
      <c r="G40">
        <v>17</v>
      </c>
      <c r="H40" s="4">
        <f>37-G40</f>
        <v>20</v>
      </c>
      <c r="M40" s="4">
        <f t="shared" si="9"/>
        <v>20</v>
      </c>
      <c r="N40">
        <v>37</v>
      </c>
    </row>
    <row r="41" spans="1:14" ht="18">
      <c r="A41" t="s">
        <v>24</v>
      </c>
      <c r="B41" t="s">
        <v>31</v>
      </c>
      <c r="C41">
        <v>6</v>
      </c>
      <c r="D41" s="4">
        <f>26-C41</f>
        <v>20</v>
      </c>
      <c r="M41" s="4">
        <f t="shared" si="9"/>
        <v>20</v>
      </c>
      <c r="N41">
        <v>38</v>
      </c>
    </row>
    <row r="42" spans="1:14" ht="18">
      <c r="A42" t="s">
        <v>204</v>
      </c>
      <c r="B42" t="s">
        <v>87</v>
      </c>
      <c r="G42">
        <v>18</v>
      </c>
      <c r="H42" s="4">
        <f>37-G42</f>
        <v>19</v>
      </c>
      <c r="M42" s="4">
        <f t="shared" si="9"/>
        <v>19</v>
      </c>
      <c r="N42">
        <v>39</v>
      </c>
    </row>
    <row r="43" spans="1:14" ht="18">
      <c r="A43" t="s">
        <v>179</v>
      </c>
      <c r="B43" t="s">
        <v>29</v>
      </c>
      <c r="I43">
        <v>20.5</v>
      </c>
      <c r="J43" s="4">
        <f>28-I43</f>
        <v>7.5</v>
      </c>
      <c r="K43">
        <v>18.5</v>
      </c>
      <c r="L43" s="4">
        <f>28-K43</f>
        <v>9.5</v>
      </c>
      <c r="M43" s="4">
        <f t="shared" si="9"/>
        <v>17</v>
      </c>
      <c r="N43">
        <v>40</v>
      </c>
    </row>
    <row r="44" spans="1:14" ht="18">
      <c r="A44" t="s">
        <v>177</v>
      </c>
      <c r="B44" t="s">
        <v>178</v>
      </c>
      <c r="I44">
        <v>20.5</v>
      </c>
      <c r="J44" s="4">
        <f>28-I44</f>
        <v>7.5</v>
      </c>
      <c r="K44">
        <v>18.5</v>
      </c>
      <c r="L44" s="4">
        <f>28-K44</f>
        <v>9.5</v>
      </c>
      <c r="M44" s="4">
        <f t="shared" si="9"/>
        <v>17</v>
      </c>
      <c r="N44">
        <v>41</v>
      </c>
    </row>
    <row r="45" spans="1:14" ht="18">
      <c r="A45" t="s">
        <v>76</v>
      </c>
      <c r="B45" t="s">
        <v>77</v>
      </c>
      <c r="C45">
        <v>19</v>
      </c>
      <c r="D45" s="4">
        <f>26-C45</f>
        <v>7</v>
      </c>
      <c r="G45">
        <v>29</v>
      </c>
      <c r="H45" s="4">
        <f>37-G45</f>
        <v>8</v>
      </c>
      <c r="M45" s="4">
        <f t="shared" si="9"/>
        <v>15</v>
      </c>
      <c r="N45">
        <v>42</v>
      </c>
    </row>
    <row r="46" spans="1:14" ht="18">
      <c r="A46" t="s">
        <v>64</v>
      </c>
      <c r="B46" t="s">
        <v>65</v>
      </c>
      <c r="C46">
        <v>11</v>
      </c>
      <c r="D46" s="4">
        <f>26-C46</f>
        <v>15</v>
      </c>
      <c r="M46" s="4">
        <f t="shared" si="9"/>
        <v>15</v>
      </c>
      <c r="N46">
        <v>43</v>
      </c>
    </row>
    <row r="47" spans="1:14" ht="18">
      <c r="A47" t="s">
        <v>14</v>
      </c>
      <c r="B47" t="s">
        <v>15</v>
      </c>
      <c r="E47">
        <v>13</v>
      </c>
      <c r="F47" s="4">
        <f>23-E47</f>
        <v>10</v>
      </c>
      <c r="G47">
        <v>33</v>
      </c>
      <c r="H47" s="4">
        <f>37-G47</f>
        <v>4</v>
      </c>
      <c r="M47" s="4">
        <f t="shared" si="9"/>
        <v>14</v>
      </c>
      <c r="N47">
        <v>44</v>
      </c>
    </row>
    <row r="48" spans="1:14" ht="18">
      <c r="A48" t="s">
        <v>59</v>
      </c>
      <c r="B48" t="s">
        <v>60</v>
      </c>
      <c r="C48">
        <v>12</v>
      </c>
      <c r="D48" s="4">
        <f>26-C48</f>
        <v>14</v>
      </c>
      <c r="M48" s="4">
        <f t="shared" si="9"/>
        <v>14</v>
      </c>
      <c r="N48">
        <v>45</v>
      </c>
    </row>
    <row r="49" spans="1:14" ht="18">
      <c r="A49" t="s">
        <v>228</v>
      </c>
      <c r="B49" t="s">
        <v>48</v>
      </c>
      <c r="E49">
        <v>10</v>
      </c>
      <c r="F49" s="4">
        <f>23-E49</f>
        <v>13</v>
      </c>
      <c r="M49" s="4">
        <f t="shared" si="9"/>
        <v>13</v>
      </c>
      <c r="N49">
        <v>46</v>
      </c>
    </row>
    <row r="50" spans="1:14" ht="18">
      <c r="A50" t="s">
        <v>28</v>
      </c>
      <c r="B50" t="s">
        <v>25</v>
      </c>
      <c r="C50">
        <v>13</v>
      </c>
      <c r="D50" s="4">
        <f>26-C50</f>
        <v>13</v>
      </c>
      <c r="M50" s="4">
        <f t="shared" si="9"/>
        <v>13</v>
      </c>
      <c r="N50">
        <v>47</v>
      </c>
    </row>
    <row r="51" spans="1:14" ht="18">
      <c r="A51" t="s">
        <v>20</v>
      </c>
      <c r="B51" t="s">
        <v>213</v>
      </c>
      <c r="G51">
        <v>27</v>
      </c>
      <c r="H51" s="4">
        <f>37-G51</f>
        <v>10</v>
      </c>
      <c r="M51" s="4">
        <f t="shared" si="9"/>
        <v>10</v>
      </c>
      <c r="N51">
        <v>48</v>
      </c>
    </row>
    <row r="52" spans="1:14" ht="18">
      <c r="A52" t="s">
        <v>16</v>
      </c>
      <c r="B52" t="s">
        <v>17</v>
      </c>
      <c r="E52">
        <v>18</v>
      </c>
      <c r="F52" s="4">
        <f>23-E52</f>
        <v>5</v>
      </c>
      <c r="G52">
        <v>33</v>
      </c>
      <c r="H52" s="4">
        <f>37-G52</f>
        <v>4</v>
      </c>
      <c r="M52" s="4">
        <f t="shared" si="9"/>
        <v>9</v>
      </c>
      <c r="N52">
        <v>49</v>
      </c>
    </row>
    <row r="53" spans="1:14" ht="18">
      <c r="A53" t="s">
        <v>241</v>
      </c>
      <c r="B53" t="s">
        <v>242</v>
      </c>
      <c r="E53">
        <v>18</v>
      </c>
      <c r="F53" s="4">
        <f>23-E53</f>
        <v>5</v>
      </c>
      <c r="M53" s="4">
        <f t="shared" si="9"/>
        <v>5</v>
      </c>
      <c r="N53">
        <v>50</v>
      </c>
    </row>
    <row r="54" spans="1:14" ht="18">
      <c r="A54" t="s">
        <v>215</v>
      </c>
      <c r="B54" t="s">
        <v>216</v>
      </c>
      <c r="G54">
        <v>33</v>
      </c>
      <c r="H54" s="4">
        <f>37-G54</f>
        <v>4</v>
      </c>
      <c r="M54" s="4">
        <f t="shared" si="9"/>
        <v>4</v>
      </c>
      <c r="N54">
        <v>51</v>
      </c>
    </row>
    <row r="55" spans="1:14" ht="18">
      <c r="A55" t="s">
        <v>217</v>
      </c>
      <c r="B55" t="s">
        <v>218</v>
      </c>
      <c r="G55">
        <v>33</v>
      </c>
      <c r="H55" s="4">
        <f>37-G55</f>
        <v>4</v>
      </c>
      <c r="M55" s="4">
        <f t="shared" si="9"/>
        <v>4</v>
      </c>
      <c r="N55">
        <v>52</v>
      </c>
    </row>
    <row r="56" spans="1:14" ht="18">
      <c r="A56" t="s">
        <v>243</v>
      </c>
      <c r="B56" t="s">
        <v>206</v>
      </c>
      <c r="C56">
        <v>22.5</v>
      </c>
      <c r="D56" s="4">
        <f>26-C56</f>
        <v>3.5</v>
      </c>
      <c r="M56" s="4">
        <f t="shared" si="9"/>
        <v>3.5</v>
      </c>
      <c r="N56">
        <v>53</v>
      </c>
    </row>
    <row r="57" spans="2:12" ht="18">
      <c r="B57" t="s">
        <v>244</v>
      </c>
      <c r="C57" s="4">
        <f aca="true" t="shared" si="10" ref="C57:L57">SUM(C27:C56)</f>
        <v>173.5</v>
      </c>
      <c r="D57" s="4">
        <f t="shared" si="10"/>
        <v>164.5</v>
      </c>
      <c r="E57" s="4">
        <f t="shared" si="10"/>
        <v>149</v>
      </c>
      <c r="F57" s="4">
        <f t="shared" si="10"/>
        <v>58</v>
      </c>
      <c r="G57" s="4">
        <f t="shared" si="10"/>
        <v>352</v>
      </c>
      <c r="H57" s="4">
        <f t="shared" si="10"/>
        <v>203</v>
      </c>
      <c r="I57" s="4">
        <f t="shared" si="10"/>
        <v>115.5</v>
      </c>
      <c r="J57" s="4">
        <f t="shared" si="10"/>
        <v>80.5</v>
      </c>
      <c r="K57" s="4">
        <f t="shared" si="10"/>
        <v>129.5</v>
      </c>
      <c r="L57" s="4">
        <f t="shared" si="10"/>
        <v>66.5</v>
      </c>
    </row>
  </sheetData>
  <mergeCells count="5">
    <mergeCell ref="K1:L1"/>
    <mergeCell ref="C1:D1"/>
    <mergeCell ref="E1:F1"/>
    <mergeCell ref="G1:H1"/>
    <mergeCell ref="I1:J1"/>
  </mergeCells>
  <printOptions gridLines="1"/>
  <pageMargins left="0.12013888888888889" right="0.14027777777777778" top="0.4" bottom="0.25" header="0.14027777777777778" footer="0.5118055555555555"/>
  <pageSetup horizontalDpi="300" verticalDpi="300" orientation="portrait" paperSize="9" scale="80"/>
  <headerFooter alignWithMargins="0">
    <oddHeader>&amp;CEMDR&amp;RQUIVER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9"/>
  <sheetViews>
    <sheetView workbookViewId="0" topLeftCell="A1">
      <selection activeCell="M5" sqref="M5"/>
    </sheetView>
  </sheetViews>
  <sheetFormatPr defaultColWidth="11.421875" defaultRowHeight="12.75"/>
  <cols>
    <col min="3" max="8" width="5.7109375" style="0" customWidth="1"/>
    <col min="9" max="9" width="8.421875" style="0" customWidth="1"/>
    <col min="10" max="11" width="6.00390625" style="0" customWidth="1"/>
    <col min="12" max="12" width="1.57421875" style="0" customWidth="1"/>
    <col min="13" max="13" width="11.57421875" style="1" customWidth="1"/>
    <col min="15" max="15" width="5.00390625" style="0" customWidth="1"/>
  </cols>
  <sheetData>
    <row r="1" spans="3:9" ht="12.75">
      <c r="C1" s="32" t="s">
        <v>245</v>
      </c>
      <c r="D1" s="32"/>
      <c r="E1" s="32" t="s">
        <v>246</v>
      </c>
      <c r="F1" s="32"/>
      <c r="G1" s="32" t="s">
        <v>191</v>
      </c>
      <c r="H1" s="32"/>
      <c r="I1" t="s">
        <v>9</v>
      </c>
    </row>
    <row r="2" spans="3:8" ht="12.75">
      <c r="C2">
        <v>5</v>
      </c>
      <c r="D2">
        <v>5</v>
      </c>
      <c r="E2">
        <v>5</v>
      </c>
      <c r="F2">
        <v>5</v>
      </c>
      <c r="G2">
        <v>5</v>
      </c>
      <c r="H2">
        <v>5</v>
      </c>
    </row>
    <row r="3" ht="12.75">
      <c r="M3" s="1" t="s">
        <v>160</v>
      </c>
    </row>
    <row r="4" spans="1:13" ht="12.75">
      <c r="A4" t="s">
        <v>6</v>
      </c>
      <c r="B4" t="s">
        <v>7</v>
      </c>
      <c r="C4" t="s">
        <v>8</v>
      </c>
      <c r="D4" t="s">
        <v>9</v>
      </c>
      <c r="E4" t="s">
        <v>8</v>
      </c>
      <c r="F4" t="s">
        <v>9</v>
      </c>
      <c r="G4" t="s">
        <v>8</v>
      </c>
      <c r="H4" t="s">
        <v>9</v>
      </c>
      <c r="I4" t="s">
        <v>10</v>
      </c>
      <c r="J4" t="s">
        <v>11</v>
      </c>
      <c r="K4" t="s">
        <v>247</v>
      </c>
      <c r="M4" s="1" t="s">
        <v>161</v>
      </c>
    </row>
    <row r="5" spans="1:13" ht="12.75">
      <c r="A5" s="20" t="s">
        <v>26</v>
      </c>
      <c r="B5" t="s">
        <v>27</v>
      </c>
      <c r="C5" s="5">
        <v>1</v>
      </c>
      <c r="D5" s="5">
        <v>134</v>
      </c>
      <c r="E5">
        <v>8</v>
      </c>
      <c r="F5">
        <v>28.5</v>
      </c>
      <c r="G5">
        <v>7</v>
      </c>
      <c r="H5">
        <v>69.5</v>
      </c>
      <c r="I5" s="5">
        <f aca="true" t="shared" si="0" ref="I5:I36">D5+F5+H5</f>
        <v>232</v>
      </c>
      <c r="J5">
        <v>1</v>
      </c>
      <c r="K5" s="4">
        <f aca="true" t="shared" si="1" ref="K5:K36">232-I5</f>
        <v>0</v>
      </c>
      <c r="M5" s="1">
        <v>20</v>
      </c>
    </row>
    <row r="6" spans="1:13" ht="12.75">
      <c r="A6" s="20" t="s">
        <v>22</v>
      </c>
      <c r="B6" t="s">
        <v>23</v>
      </c>
      <c r="C6" s="13">
        <v>4</v>
      </c>
      <c r="D6">
        <v>110</v>
      </c>
      <c r="E6">
        <v>5</v>
      </c>
      <c r="F6">
        <v>30.5</v>
      </c>
      <c r="G6">
        <v>28</v>
      </c>
      <c r="H6">
        <v>29.5</v>
      </c>
      <c r="I6" s="4">
        <f t="shared" si="0"/>
        <v>170</v>
      </c>
      <c r="J6">
        <v>2</v>
      </c>
      <c r="K6" s="4">
        <f t="shared" si="1"/>
        <v>62</v>
      </c>
      <c r="M6" s="1">
        <v>14</v>
      </c>
    </row>
    <row r="7" spans="1:13" ht="12.75">
      <c r="A7" s="20" t="s">
        <v>12</v>
      </c>
      <c r="B7" t="s">
        <v>13</v>
      </c>
      <c r="C7" s="13">
        <v>36</v>
      </c>
      <c r="D7">
        <v>34.5</v>
      </c>
      <c r="E7" s="5">
        <v>1</v>
      </c>
      <c r="F7" s="5">
        <v>67</v>
      </c>
      <c r="G7">
        <v>10</v>
      </c>
      <c r="H7">
        <v>60.5</v>
      </c>
      <c r="I7" s="4">
        <f t="shared" si="0"/>
        <v>162</v>
      </c>
      <c r="J7">
        <v>3</v>
      </c>
      <c r="K7" s="4">
        <f t="shared" si="1"/>
        <v>70</v>
      </c>
      <c r="M7" s="1">
        <v>11</v>
      </c>
    </row>
    <row r="8" spans="1:13" ht="12.75">
      <c r="A8" s="20" t="s">
        <v>41</v>
      </c>
      <c r="B8" t="s">
        <v>42</v>
      </c>
      <c r="C8">
        <v>5</v>
      </c>
      <c r="D8">
        <v>108</v>
      </c>
      <c r="E8">
        <v>17</v>
      </c>
      <c r="F8">
        <v>18.5</v>
      </c>
      <c r="G8">
        <v>25</v>
      </c>
      <c r="H8">
        <v>34</v>
      </c>
      <c r="I8" s="4">
        <f t="shared" si="0"/>
        <v>160.5</v>
      </c>
      <c r="J8">
        <v>4</v>
      </c>
      <c r="K8" s="4">
        <f t="shared" si="1"/>
        <v>71.5</v>
      </c>
      <c r="M8" s="1">
        <v>10</v>
      </c>
    </row>
    <row r="9" spans="1:13" ht="12.75">
      <c r="A9" s="20" t="s">
        <v>43</v>
      </c>
      <c r="B9" t="s">
        <v>44</v>
      </c>
      <c r="C9">
        <v>3</v>
      </c>
      <c r="D9">
        <v>111</v>
      </c>
      <c r="E9">
        <v>18</v>
      </c>
      <c r="F9">
        <v>18.5</v>
      </c>
      <c r="G9">
        <v>31</v>
      </c>
      <c r="H9">
        <v>26.5</v>
      </c>
      <c r="I9" s="4">
        <f t="shared" si="0"/>
        <v>156</v>
      </c>
      <c r="J9">
        <v>5</v>
      </c>
      <c r="K9" s="4">
        <f t="shared" si="1"/>
        <v>76</v>
      </c>
      <c r="M9" s="1">
        <v>9</v>
      </c>
    </row>
    <row r="10" spans="1:13" ht="12.75">
      <c r="A10" s="20" t="s">
        <v>20</v>
      </c>
      <c r="B10" t="s">
        <v>21</v>
      </c>
      <c r="C10">
        <v>9</v>
      </c>
      <c r="D10">
        <v>68</v>
      </c>
      <c r="E10">
        <v>6</v>
      </c>
      <c r="F10">
        <v>30.5</v>
      </c>
      <c r="G10">
        <v>18</v>
      </c>
      <c r="H10">
        <v>45</v>
      </c>
      <c r="I10" s="4">
        <f t="shared" si="0"/>
        <v>143.5</v>
      </c>
      <c r="J10">
        <v>6</v>
      </c>
      <c r="K10" s="4">
        <f t="shared" si="1"/>
        <v>88.5</v>
      </c>
      <c r="M10" s="1">
        <v>8</v>
      </c>
    </row>
    <row r="11" spans="1:13" ht="12.75">
      <c r="A11" t="s">
        <v>93</v>
      </c>
      <c r="B11" s="20" t="s">
        <v>94</v>
      </c>
      <c r="C11" s="13">
        <v>2</v>
      </c>
      <c r="D11">
        <v>125.5</v>
      </c>
      <c r="I11" s="4">
        <f t="shared" si="0"/>
        <v>125.5</v>
      </c>
      <c r="J11">
        <v>7</v>
      </c>
      <c r="K11" s="4">
        <f t="shared" si="1"/>
        <v>106.5</v>
      </c>
      <c r="M11" s="1">
        <v>7</v>
      </c>
    </row>
    <row r="12" spans="1:13" ht="12.75">
      <c r="A12" s="20" t="s">
        <v>32</v>
      </c>
      <c r="B12" t="s">
        <v>31</v>
      </c>
      <c r="C12">
        <v>19</v>
      </c>
      <c r="D12">
        <v>50.5</v>
      </c>
      <c r="E12">
        <v>12</v>
      </c>
      <c r="F12">
        <v>21</v>
      </c>
      <c r="G12">
        <v>16</v>
      </c>
      <c r="H12">
        <v>45.5</v>
      </c>
      <c r="I12" s="4">
        <f t="shared" si="0"/>
        <v>117</v>
      </c>
      <c r="J12">
        <v>8</v>
      </c>
      <c r="K12" s="4">
        <f t="shared" si="1"/>
        <v>115</v>
      </c>
      <c r="M12" s="1">
        <v>6</v>
      </c>
    </row>
    <row r="13" spans="1:13" ht="12.75">
      <c r="A13" s="20" t="s">
        <v>141</v>
      </c>
      <c r="B13" t="s">
        <v>142</v>
      </c>
      <c r="C13">
        <v>70</v>
      </c>
      <c r="D13">
        <v>3</v>
      </c>
      <c r="G13" s="5">
        <v>1</v>
      </c>
      <c r="H13" s="5">
        <v>110</v>
      </c>
      <c r="I13" s="4">
        <f t="shared" si="0"/>
        <v>113</v>
      </c>
      <c r="J13">
        <v>9</v>
      </c>
      <c r="K13" s="4">
        <f t="shared" si="1"/>
        <v>119</v>
      </c>
      <c r="M13" s="1">
        <v>5</v>
      </c>
    </row>
    <row r="14" spans="1:13" ht="12.75">
      <c r="A14" t="s">
        <v>28</v>
      </c>
      <c r="B14" s="20" t="s">
        <v>29</v>
      </c>
      <c r="C14" s="13">
        <v>38</v>
      </c>
      <c r="D14">
        <v>34</v>
      </c>
      <c r="E14">
        <v>9</v>
      </c>
      <c r="F14">
        <v>25.5</v>
      </c>
      <c r="G14">
        <v>14</v>
      </c>
      <c r="H14">
        <v>51</v>
      </c>
      <c r="I14" s="4">
        <f t="shared" si="0"/>
        <v>110.5</v>
      </c>
      <c r="J14">
        <v>10</v>
      </c>
      <c r="K14" s="4">
        <f t="shared" si="1"/>
        <v>121.5</v>
      </c>
      <c r="M14" s="1">
        <v>4</v>
      </c>
    </row>
    <row r="15" spans="1:13" ht="12.75">
      <c r="A15" s="20" t="s">
        <v>30</v>
      </c>
      <c r="B15" t="s">
        <v>13</v>
      </c>
      <c r="D15">
        <v>0</v>
      </c>
      <c r="E15">
        <v>11</v>
      </c>
      <c r="F15">
        <v>24</v>
      </c>
      <c r="G15">
        <v>5</v>
      </c>
      <c r="H15">
        <v>85</v>
      </c>
      <c r="I15" s="4">
        <f t="shared" si="0"/>
        <v>109</v>
      </c>
      <c r="J15">
        <v>11</v>
      </c>
      <c r="K15" s="4">
        <f t="shared" si="1"/>
        <v>123</v>
      </c>
      <c r="M15" s="1">
        <v>3</v>
      </c>
    </row>
    <row r="16" spans="1:13" ht="12.75">
      <c r="A16" t="s">
        <v>143</v>
      </c>
      <c r="B16" t="s">
        <v>13</v>
      </c>
      <c r="G16">
        <v>2</v>
      </c>
      <c r="H16">
        <v>100</v>
      </c>
      <c r="I16" s="4">
        <f t="shared" si="0"/>
        <v>100</v>
      </c>
      <c r="J16">
        <v>12</v>
      </c>
      <c r="K16" s="4">
        <f t="shared" si="1"/>
        <v>132</v>
      </c>
      <c r="M16" s="1">
        <v>2</v>
      </c>
    </row>
    <row r="17" spans="1:13" ht="12.75">
      <c r="A17" t="s">
        <v>64</v>
      </c>
      <c r="B17" t="s">
        <v>34</v>
      </c>
      <c r="E17">
        <v>39</v>
      </c>
      <c r="F17">
        <v>2</v>
      </c>
      <c r="G17">
        <v>3</v>
      </c>
      <c r="H17">
        <v>97</v>
      </c>
      <c r="I17" s="4">
        <f t="shared" si="0"/>
        <v>99</v>
      </c>
      <c r="J17">
        <v>13</v>
      </c>
      <c r="K17" s="4">
        <f t="shared" si="1"/>
        <v>133</v>
      </c>
      <c r="M17" s="1">
        <v>0.5</v>
      </c>
    </row>
    <row r="18" spans="1:13" ht="12.75">
      <c r="A18" t="s">
        <v>68</v>
      </c>
      <c r="B18" t="s">
        <v>15</v>
      </c>
      <c r="E18">
        <v>33</v>
      </c>
      <c r="F18">
        <v>11</v>
      </c>
      <c r="G18">
        <v>4</v>
      </c>
      <c r="H18">
        <v>88</v>
      </c>
      <c r="I18" s="4">
        <f t="shared" si="0"/>
        <v>99</v>
      </c>
      <c r="J18">
        <v>14</v>
      </c>
      <c r="K18" s="4">
        <f t="shared" si="1"/>
        <v>133</v>
      </c>
      <c r="M18" s="1">
        <v>0.5</v>
      </c>
    </row>
    <row r="19" spans="1:11" ht="12.75">
      <c r="A19" t="s">
        <v>18</v>
      </c>
      <c r="B19" t="s">
        <v>19</v>
      </c>
      <c r="E19">
        <v>4</v>
      </c>
      <c r="F19">
        <v>33</v>
      </c>
      <c r="G19">
        <v>9</v>
      </c>
      <c r="H19">
        <v>63.5</v>
      </c>
      <c r="I19" s="4">
        <f t="shared" si="0"/>
        <v>96.5</v>
      </c>
      <c r="J19">
        <v>15</v>
      </c>
      <c r="K19" s="4">
        <f t="shared" si="1"/>
        <v>135.5</v>
      </c>
    </row>
    <row r="20" spans="1:11" ht="12.75">
      <c r="A20" s="20" t="s">
        <v>144</v>
      </c>
      <c r="B20" t="s">
        <v>145</v>
      </c>
      <c r="C20">
        <v>21</v>
      </c>
      <c r="D20">
        <v>49</v>
      </c>
      <c r="G20">
        <v>17</v>
      </c>
      <c r="H20">
        <v>45</v>
      </c>
      <c r="I20" s="4">
        <f t="shared" si="0"/>
        <v>94</v>
      </c>
      <c r="J20">
        <v>16</v>
      </c>
      <c r="K20" s="4">
        <f t="shared" si="1"/>
        <v>138</v>
      </c>
    </row>
    <row r="21" spans="1:11" ht="12.75">
      <c r="A21" t="s">
        <v>28</v>
      </c>
      <c r="B21" s="20" t="s">
        <v>25</v>
      </c>
      <c r="C21" s="13">
        <v>8</v>
      </c>
      <c r="D21">
        <v>72.5</v>
      </c>
      <c r="G21">
        <v>45</v>
      </c>
      <c r="H21">
        <v>13.5</v>
      </c>
      <c r="I21" s="4">
        <f t="shared" si="0"/>
        <v>86</v>
      </c>
      <c r="J21">
        <v>17</v>
      </c>
      <c r="K21" s="4">
        <f t="shared" si="1"/>
        <v>146</v>
      </c>
    </row>
    <row r="22" spans="1:11" ht="12.75">
      <c r="A22" s="20" t="s">
        <v>124</v>
      </c>
      <c r="B22" t="s">
        <v>23</v>
      </c>
      <c r="G22">
        <v>6</v>
      </c>
      <c r="H22" s="13">
        <v>82.5</v>
      </c>
      <c r="I22" s="4">
        <f t="shared" si="0"/>
        <v>82.5</v>
      </c>
      <c r="J22">
        <v>18</v>
      </c>
      <c r="K22" s="4">
        <f t="shared" si="1"/>
        <v>149.5</v>
      </c>
    </row>
    <row r="23" spans="1:11" ht="12.75">
      <c r="A23" t="s">
        <v>41</v>
      </c>
      <c r="B23" s="20" t="s">
        <v>89</v>
      </c>
      <c r="C23" s="13">
        <v>6</v>
      </c>
      <c r="D23">
        <v>81.5</v>
      </c>
      <c r="I23" s="4">
        <f t="shared" si="0"/>
        <v>81.5</v>
      </c>
      <c r="J23">
        <v>19</v>
      </c>
      <c r="K23" s="4">
        <f t="shared" si="1"/>
        <v>150.5</v>
      </c>
    </row>
    <row r="24" spans="1:11" ht="12.75">
      <c r="A24" t="s">
        <v>83</v>
      </c>
      <c r="B24" t="s">
        <v>84</v>
      </c>
      <c r="C24">
        <v>7</v>
      </c>
      <c r="D24">
        <v>73</v>
      </c>
      <c r="I24" s="4">
        <f t="shared" si="0"/>
        <v>73</v>
      </c>
      <c r="J24">
        <v>20</v>
      </c>
      <c r="K24" s="4">
        <f t="shared" si="1"/>
        <v>159</v>
      </c>
    </row>
    <row r="25" spans="1:11" ht="12.75">
      <c r="A25" t="s">
        <v>146</v>
      </c>
      <c r="B25" t="s">
        <v>147</v>
      </c>
      <c r="G25">
        <v>8</v>
      </c>
      <c r="H25">
        <v>67</v>
      </c>
      <c r="I25" s="4">
        <f t="shared" si="0"/>
        <v>67</v>
      </c>
      <c r="J25">
        <v>21</v>
      </c>
      <c r="K25" s="4">
        <f t="shared" si="1"/>
        <v>165</v>
      </c>
    </row>
    <row r="26" spans="1:11" ht="12.75">
      <c r="A26" s="20" t="s">
        <v>14</v>
      </c>
      <c r="B26" t="s">
        <v>15</v>
      </c>
      <c r="D26">
        <v>0</v>
      </c>
      <c r="E26">
        <v>2</v>
      </c>
      <c r="F26">
        <v>50.5</v>
      </c>
      <c r="G26">
        <v>44</v>
      </c>
      <c r="H26">
        <v>14</v>
      </c>
      <c r="I26" s="4">
        <f t="shared" si="0"/>
        <v>64.5</v>
      </c>
      <c r="J26">
        <v>22</v>
      </c>
      <c r="K26" s="4">
        <f t="shared" si="1"/>
        <v>167.5</v>
      </c>
    </row>
    <row r="27" spans="1:11" ht="12.75">
      <c r="A27" t="s">
        <v>150</v>
      </c>
      <c r="B27" s="20" t="s">
        <v>151</v>
      </c>
      <c r="C27" s="13">
        <v>10</v>
      </c>
      <c r="D27">
        <v>64</v>
      </c>
      <c r="I27" s="4">
        <f t="shared" si="0"/>
        <v>64</v>
      </c>
      <c r="J27">
        <v>23</v>
      </c>
      <c r="K27" s="4">
        <f t="shared" si="1"/>
        <v>168</v>
      </c>
    </row>
    <row r="28" spans="1:11" ht="12.75">
      <c r="A28" s="20" t="s">
        <v>66</v>
      </c>
      <c r="B28" t="s">
        <v>21</v>
      </c>
      <c r="D28">
        <v>0</v>
      </c>
      <c r="E28">
        <v>32</v>
      </c>
      <c r="F28">
        <v>11.5</v>
      </c>
      <c r="G28">
        <v>12</v>
      </c>
      <c r="H28">
        <v>52</v>
      </c>
      <c r="I28" s="4">
        <f t="shared" si="0"/>
        <v>63.5</v>
      </c>
      <c r="J28">
        <v>24</v>
      </c>
      <c r="K28" s="4">
        <f t="shared" si="1"/>
        <v>168.5</v>
      </c>
    </row>
    <row r="29" spans="1:11" ht="12.75">
      <c r="A29" s="20" t="s">
        <v>32</v>
      </c>
      <c r="B29" t="s">
        <v>44</v>
      </c>
      <c r="C29">
        <v>43</v>
      </c>
      <c r="D29">
        <v>29</v>
      </c>
      <c r="G29">
        <v>26</v>
      </c>
      <c r="H29">
        <v>34</v>
      </c>
      <c r="I29" s="4">
        <f t="shared" si="0"/>
        <v>63</v>
      </c>
      <c r="J29">
        <v>25</v>
      </c>
      <c r="K29" s="4">
        <f t="shared" si="1"/>
        <v>169</v>
      </c>
    </row>
    <row r="30" spans="1:11" ht="12.75">
      <c r="A30" t="s">
        <v>91</v>
      </c>
      <c r="B30" t="s">
        <v>92</v>
      </c>
      <c r="C30">
        <v>11</v>
      </c>
      <c r="D30">
        <v>62.5</v>
      </c>
      <c r="I30" s="4">
        <f t="shared" si="0"/>
        <v>62.5</v>
      </c>
      <c r="J30">
        <v>26</v>
      </c>
      <c r="K30" s="4">
        <f t="shared" si="1"/>
        <v>169.5</v>
      </c>
    </row>
    <row r="31" spans="1:11" ht="12.75">
      <c r="A31" t="s">
        <v>153</v>
      </c>
      <c r="B31" t="s">
        <v>154</v>
      </c>
      <c r="G31">
        <v>11</v>
      </c>
      <c r="H31">
        <v>60</v>
      </c>
      <c r="I31" s="4">
        <f t="shared" si="0"/>
        <v>60</v>
      </c>
      <c r="J31">
        <v>27</v>
      </c>
      <c r="K31" s="4">
        <f t="shared" si="1"/>
        <v>172</v>
      </c>
    </row>
    <row r="32" spans="1:11" ht="12.75">
      <c r="A32" t="s">
        <v>148</v>
      </c>
      <c r="B32" t="s">
        <v>86</v>
      </c>
      <c r="C32" s="13">
        <v>12</v>
      </c>
      <c r="D32">
        <v>59</v>
      </c>
      <c r="I32" s="4">
        <f t="shared" si="0"/>
        <v>59</v>
      </c>
      <c r="J32">
        <v>28</v>
      </c>
      <c r="K32" s="4">
        <f t="shared" si="1"/>
        <v>173</v>
      </c>
    </row>
    <row r="33" spans="1:11" ht="12.75">
      <c r="A33" t="s">
        <v>184</v>
      </c>
      <c r="B33" s="20" t="s">
        <v>38</v>
      </c>
      <c r="C33">
        <v>41</v>
      </c>
      <c r="D33">
        <v>30.5</v>
      </c>
      <c r="G33">
        <v>29</v>
      </c>
      <c r="H33">
        <v>27</v>
      </c>
      <c r="I33" s="4">
        <f t="shared" si="0"/>
        <v>57.5</v>
      </c>
      <c r="J33">
        <v>29</v>
      </c>
      <c r="K33" s="4">
        <f t="shared" si="1"/>
        <v>174.5</v>
      </c>
    </row>
    <row r="34" spans="1:11" ht="12.75">
      <c r="A34" t="s">
        <v>76</v>
      </c>
      <c r="B34" t="s">
        <v>21</v>
      </c>
      <c r="C34">
        <v>13</v>
      </c>
      <c r="D34">
        <v>55</v>
      </c>
      <c r="I34" s="4">
        <f t="shared" si="0"/>
        <v>55</v>
      </c>
      <c r="J34">
        <v>30</v>
      </c>
      <c r="K34" s="4">
        <f t="shared" si="1"/>
        <v>177</v>
      </c>
    </row>
    <row r="35" spans="1:11" ht="12.75">
      <c r="A35" t="s">
        <v>51</v>
      </c>
      <c r="B35" t="s">
        <v>52</v>
      </c>
      <c r="D35">
        <v>0</v>
      </c>
      <c r="E35">
        <v>22</v>
      </c>
      <c r="F35">
        <v>17</v>
      </c>
      <c r="G35">
        <v>22</v>
      </c>
      <c r="H35">
        <v>37.5</v>
      </c>
      <c r="I35" s="4">
        <f t="shared" si="0"/>
        <v>54.5</v>
      </c>
      <c r="J35">
        <v>31</v>
      </c>
      <c r="K35" s="4">
        <f t="shared" si="1"/>
        <v>177.5</v>
      </c>
    </row>
    <row r="36" spans="1:11" ht="12.75">
      <c r="A36" t="s">
        <v>152</v>
      </c>
      <c r="B36" t="s">
        <v>44</v>
      </c>
      <c r="G36">
        <v>13</v>
      </c>
      <c r="H36">
        <v>54</v>
      </c>
      <c r="I36" s="4">
        <f t="shared" si="0"/>
        <v>54</v>
      </c>
      <c r="J36">
        <v>32</v>
      </c>
      <c r="K36" s="4">
        <f t="shared" si="1"/>
        <v>178</v>
      </c>
    </row>
    <row r="37" spans="1:11" ht="12.75">
      <c r="A37" t="s">
        <v>88</v>
      </c>
      <c r="B37" s="20" t="s">
        <v>89</v>
      </c>
      <c r="C37" s="13">
        <v>14</v>
      </c>
      <c r="D37">
        <v>53.5</v>
      </c>
      <c r="I37" s="4">
        <f aca="true" t="shared" si="2" ref="I37:I64">D37+F37+H37</f>
        <v>53.5</v>
      </c>
      <c r="J37">
        <v>33</v>
      </c>
      <c r="K37" s="4">
        <f aca="true" t="shared" si="3" ref="K37:K68">232-I37</f>
        <v>178.5</v>
      </c>
    </row>
    <row r="38" spans="1:11" ht="12.75">
      <c r="A38" s="20" t="s">
        <v>32</v>
      </c>
      <c r="B38" t="s">
        <v>87</v>
      </c>
      <c r="C38">
        <v>15</v>
      </c>
      <c r="D38">
        <v>53</v>
      </c>
      <c r="I38" s="4">
        <f t="shared" si="2"/>
        <v>53</v>
      </c>
      <c r="J38">
        <v>34</v>
      </c>
      <c r="K38" s="4">
        <f t="shared" si="3"/>
        <v>179</v>
      </c>
    </row>
    <row r="39" spans="1:11" ht="12.75">
      <c r="A39" t="s">
        <v>184</v>
      </c>
      <c r="B39" s="20" t="s">
        <v>185</v>
      </c>
      <c r="C39" s="13">
        <v>16</v>
      </c>
      <c r="D39">
        <v>52.5</v>
      </c>
      <c r="I39" s="4">
        <f t="shared" si="2"/>
        <v>52.5</v>
      </c>
      <c r="J39">
        <v>35</v>
      </c>
      <c r="K39" s="4">
        <f t="shared" si="3"/>
        <v>179.5</v>
      </c>
    </row>
    <row r="40" spans="1:11" ht="12.75">
      <c r="A40" t="s">
        <v>182</v>
      </c>
      <c r="B40" s="20" t="s">
        <v>183</v>
      </c>
      <c r="C40">
        <v>17</v>
      </c>
      <c r="D40">
        <v>52</v>
      </c>
      <c r="I40" s="4">
        <f t="shared" si="2"/>
        <v>52</v>
      </c>
      <c r="J40">
        <v>36</v>
      </c>
      <c r="K40" s="4">
        <f t="shared" si="3"/>
        <v>180</v>
      </c>
    </row>
    <row r="41" spans="1:11" ht="12.75">
      <c r="A41" t="s">
        <v>90</v>
      </c>
      <c r="B41" s="20" t="s">
        <v>15</v>
      </c>
      <c r="C41" s="13">
        <v>18</v>
      </c>
      <c r="D41">
        <v>51</v>
      </c>
      <c r="I41" s="4">
        <f t="shared" si="2"/>
        <v>51</v>
      </c>
      <c r="J41">
        <v>37</v>
      </c>
      <c r="K41" s="4">
        <f t="shared" si="3"/>
        <v>181</v>
      </c>
    </row>
    <row r="42" spans="1:11" ht="12.75">
      <c r="A42" t="s">
        <v>85</v>
      </c>
      <c r="B42" s="20" t="s">
        <v>149</v>
      </c>
      <c r="C42" s="13">
        <v>20</v>
      </c>
      <c r="D42">
        <v>50.5</v>
      </c>
      <c r="I42" s="4">
        <f t="shared" si="2"/>
        <v>50.5</v>
      </c>
      <c r="J42">
        <v>38</v>
      </c>
      <c r="K42" s="4">
        <f t="shared" si="3"/>
        <v>181.5</v>
      </c>
    </row>
    <row r="43" spans="1:11" ht="12.75">
      <c r="A43" t="s">
        <v>45</v>
      </c>
      <c r="B43" s="20" t="s">
        <v>46</v>
      </c>
      <c r="E43">
        <v>20</v>
      </c>
      <c r="F43">
        <v>18</v>
      </c>
      <c r="G43">
        <v>27</v>
      </c>
      <c r="H43">
        <v>30</v>
      </c>
      <c r="I43" s="4">
        <f t="shared" si="2"/>
        <v>48</v>
      </c>
      <c r="J43">
        <v>39</v>
      </c>
      <c r="K43" s="4">
        <f t="shared" si="3"/>
        <v>184</v>
      </c>
    </row>
    <row r="44" spans="1:11" ht="12.75">
      <c r="A44" t="s">
        <v>16</v>
      </c>
      <c r="B44" t="s">
        <v>17</v>
      </c>
      <c r="E44">
        <v>3</v>
      </c>
      <c r="F44">
        <v>39</v>
      </c>
      <c r="G44">
        <v>49</v>
      </c>
      <c r="H44">
        <v>9</v>
      </c>
      <c r="I44" s="4">
        <f t="shared" si="2"/>
        <v>48</v>
      </c>
      <c r="J44">
        <v>40</v>
      </c>
      <c r="K44" s="4">
        <f t="shared" si="3"/>
        <v>184</v>
      </c>
    </row>
    <row r="45" spans="1:11" ht="12.75">
      <c r="A45" t="s">
        <v>71</v>
      </c>
      <c r="B45" t="s">
        <v>70</v>
      </c>
      <c r="E45">
        <v>35</v>
      </c>
      <c r="F45">
        <v>5</v>
      </c>
      <c r="G45">
        <v>21</v>
      </c>
      <c r="H45">
        <v>43</v>
      </c>
      <c r="I45" s="4">
        <f t="shared" si="2"/>
        <v>48</v>
      </c>
      <c r="J45">
        <v>41</v>
      </c>
      <c r="K45" s="4">
        <f t="shared" si="3"/>
        <v>184</v>
      </c>
    </row>
    <row r="46" spans="1:11" ht="12.75">
      <c r="A46" t="s">
        <v>66</v>
      </c>
      <c r="B46" s="20" t="s">
        <v>44</v>
      </c>
      <c r="C46" s="13">
        <v>22</v>
      </c>
      <c r="D46">
        <v>47</v>
      </c>
      <c r="I46" s="4">
        <f t="shared" si="2"/>
        <v>47</v>
      </c>
      <c r="J46">
        <v>42</v>
      </c>
      <c r="K46" s="4">
        <f t="shared" si="3"/>
        <v>185</v>
      </c>
    </row>
    <row r="47" spans="1:11" ht="12.75">
      <c r="A47" t="s">
        <v>102</v>
      </c>
      <c r="B47" t="s">
        <v>103</v>
      </c>
      <c r="C47">
        <v>23</v>
      </c>
      <c r="D47">
        <v>47</v>
      </c>
      <c r="I47" s="4">
        <f t="shared" si="2"/>
        <v>47</v>
      </c>
      <c r="J47">
        <v>43</v>
      </c>
      <c r="K47" s="4">
        <f t="shared" si="3"/>
        <v>185</v>
      </c>
    </row>
    <row r="48" spans="1:11" ht="12.75">
      <c r="A48" t="s">
        <v>170</v>
      </c>
      <c r="B48" t="s">
        <v>98</v>
      </c>
      <c r="G48">
        <v>15</v>
      </c>
      <c r="H48">
        <v>47</v>
      </c>
      <c r="I48" s="4">
        <f t="shared" si="2"/>
        <v>47</v>
      </c>
      <c r="J48">
        <v>44</v>
      </c>
      <c r="K48" s="4">
        <f t="shared" si="3"/>
        <v>185</v>
      </c>
    </row>
    <row r="49" spans="1:11" ht="12.75">
      <c r="A49" t="s">
        <v>95</v>
      </c>
      <c r="B49" t="s">
        <v>96</v>
      </c>
      <c r="C49" s="13">
        <v>24</v>
      </c>
      <c r="D49">
        <v>46</v>
      </c>
      <c r="I49" s="4">
        <f t="shared" si="2"/>
        <v>46</v>
      </c>
      <c r="J49">
        <v>45</v>
      </c>
      <c r="K49" s="4">
        <f t="shared" si="3"/>
        <v>186</v>
      </c>
    </row>
    <row r="50" spans="1:11" ht="12.75">
      <c r="A50" t="s">
        <v>208</v>
      </c>
      <c r="B50" t="s">
        <v>209</v>
      </c>
      <c r="C50">
        <v>25</v>
      </c>
      <c r="D50">
        <v>46</v>
      </c>
      <c r="I50" s="4">
        <f t="shared" si="2"/>
        <v>46</v>
      </c>
      <c r="J50">
        <v>46</v>
      </c>
      <c r="K50" s="4">
        <f t="shared" si="3"/>
        <v>186</v>
      </c>
    </row>
    <row r="51" spans="1:11" ht="12.75">
      <c r="A51" t="s">
        <v>166</v>
      </c>
      <c r="B51" t="s">
        <v>65</v>
      </c>
      <c r="C51" s="13">
        <v>26</v>
      </c>
      <c r="D51">
        <v>46</v>
      </c>
      <c r="I51" s="4">
        <f t="shared" si="2"/>
        <v>46</v>
      </c>
      <c r="J51">
        <v>47</v>
      </c>
      <c r="K51" s="4">
        <f t="shared" si="3"/>
        <v>186</v>
      </c>
    </row>
    <row r="52" spans="1:11" ht="12.75">
      <c r="A52" t="s">
        <v>99</v>
      </c>
      <c r="B52" t="s">
        <v>100</v>
      </c>
      <c r="C52">
        <v>27</v>
      </c>
      <c r="D52">
        <v>45</v>
      </c>
      <c r="I52" s="4">
        <f t="shared" si="2"/>
        <v>45</v>
      </c>
      <c r="J52">
        <v>48</v>
      </c>
      <c r="K52" s="4">
        <f t="shared" si="3"/>
        <v>187</v>
      </c>
    </row>
    <row r="53" spans="1:11" ht="12.75">
      <c r="A53" t="s">
        <v>248</v>
      </c>
      <c r="B53" t="s">
        <v>156</v>
      </c>
      <c r="G53">
        <v>19</v>
      </c>
      <c r="H53">
        <v>45</v>
      </c>
      <c r="I53" s="4">
        <f t="shared" si="2"/>
        <v>45</v>
      </c>
      <c r="J53">
        <v>49</v>
      </c>
      <c r="K53" s="4">
        <f t="shared" si="3"/>
        <v>187</v>
      </c>
    </row>
    <row r="54" spans="1:11" ht="12.75">
      <c r="A54" t="s">
        <v>24</v>
      </c>
      <c r="B54" t="s">
        <v>31</v>
      </c>
      <c r="E54">
        <v>10</v>
      </c>
      <c r="F54">
        <v>24</v>
      </c>
      <c r="G54">
        <v>37</v>
      </c>
      <c r="H54">
        <v>20</v>
      </c>
      <c r="I54" s="4">
        <f t="shared" si="2"/>
        <v>44</v>
      </c>
      <c r="J54">
        <v>50</v>
      </c>
      <c r="K54" s="4">
        <f t="shared" si="3"/>
        <v>188</v>
      </c>
    </row>
    <row r="55" spans="1:11" ht="12.75">
      <c r="A55" t="s">
        <v>168</v>
      </c>
      <c r="B55" t="s">
        <v>169</v>
      </c>
      <c r="G55">
        <v>20</v>
      </c>
      <c r="H55">
        <v>43.5</v>
      </c>
      <c r="I55" s="4">
        <f t="shared" si="2"/>
        <v>43.5</v>
      </c>
      <c r="J55">
        <v>51</v>
      </c>
      <c r="K55" s="4">
        <f t="shared" si="3"/>
        <v>188.5</v>
      </c>
    </row>
    <row r="56" spans="1:11" ht="12.75">
      <c r="A56" t="s">
        <v>22</v>
      </c>
      <c r="B56" t="s">
        <v>181</v>
      </c>
      <c r="C56" s="13">
        <v>28</v>
      </c>
      <c r="D56">
        <v>42</v>
      </c>
      <c r="I56" s="4">
        <f t="shared" si="2"/>
        <v>42</v>
      </c>
      <c r="J56">
        <v>52</v>
      </c>
      <c r="K56" s="4">
        <f t="shared" si="3"/>
        <v>190</v>
      </c>
    </row>
    <row r="57" spans="1:11" ht="12.75">
      <c r="A57" t="s">
        <v>109</v>
      </c>
      <c r="B57" t="s">
        <v>110</v>
      </c>
      <c r="C57">
        <v>29</v>
      </c>
      <c r="D57">
        <v>40.5</v>
      </c>
      <c r="I57" s="4">
        <f t="shared" si="2"/>
        <v>40.5</v>
      </c>
      <c r="J57">
        <v>53</v>
      </c>
      <c r="K57" s="4">
        <f t="shared" si="3"/>
        <v>191.5</v>
      </c>
    </row>
    <row r="58" spans="1:11" ht="12.75">
      <c r="A58" t="s">
        <v>104</v>
      </c>
      <c r="B58" t="s">
        <v>105</v>
      </c>
      <c r="C58" s="13">
        <v>30</v>
      </c>
      <c r="D58">
        <v>40.5</v>
      </c>
      <c r="I58" s="4">
        <f t="shared" si="2"/>
        <v>40.5</v>
      </c>
      <c r="J58">
        <v>54</v>
      </c>
      <c r="K58" s="4">
        <f t="shared" si="3"/>
        <v>191.5</v>
      </c>
    </row>
    <row r="59" spans="1:11" ht="12.75">
      <c r="A59" t="s">
        <v>249</v>
      </c>
      <c r="B59" t="s">
        <v>250</v>
      </c>
      <c r="C59">
        <v>31</v>
      </c>
      <c r="D59">
        <v>39</v>
      </c>
      <c r="I59" s="4">
        <f t="shared" si="2"/>
        <v>39</v>
      </c>
      <c r="J59">
        <v>55</v>
      </c>
      <c r="K59" s="4">
        <f t="shared" si="3"/>
        <v>193</v>
      </c>
    </row>
    <row r="60" spans="1:11" ht="12.75">
      <c r="A60" t="s">
        <v>205</v>
      </c>
      <c r="B60" t="s">
        <v>206</v>
      </c>
      <c r="C60" s="13">
        <v>56</v>
      </c>
      <c r="D60">
        <v>13</v>
      </c>
      <c r="G60">
        <v>32</v>
      </c>
      <c r="H60">
        <v>26</v>
      </c>
      <c r="I60" s="4">
        <f t="shared" si="2"/>
        <v>39</v>
      </c>
      <c r="J60">
        <v>56</v>
      </c>
      <c r="K60" s="4">
        <f t="shared" si="3"/>
        <v>193</v>
      </c>
    </row>
    <row r="61" spans="1:11" ht="12.75">
      <c r="A61" t="s">
        <v>88</v>
      </c>
      <c r="B61" t="s">
        <v>38</v>
      </c>
      <c r="C61" s="13">
        <v>32</v>
      </c>
      <c r="D61">
        <v>39</v>
      </c>
      <c r="I61" s="4">
        <f t="shared" si="2"/>
        <v>39</v>
      </c>
      <c r="J61">
        <v>57</v>
      </c>
      <c r="K61" s="4">
        <f t="shared" si="3"/>
        <v>193</v>
      </c>
    </row>
    <row r="62" spans="1:11" ht="12.75">
      <c r="A62" t="s">
        <v>101</v>
      </c>
      <c r="B62" t="s">
        <v>21</v>
      </c>
      <c r="C62">
        <v>33</v>
      </c>
      <c r="D62">
        <v>38</v>
      </c>
      <c r="I62" s="4">
        <f t="shared" si="2"/>
        <v>38</v>
      </c>
      <c r="J62">
        <v>58</v>
      </c>
      <c r="K62" s="4">
        <f t="shared" si="3"/>
        <v>194</v>
      </c>
    </row>
    <row r="63" spans="1:11" ht="12.75">
      <c r="A63" t="s">
        <v>251</v>
      </c>
      <c r="B63" t="s">
        <v>13</v>
      </c>
      <c r="C63" s="13">
        <v>34</v>
      </c>
      <c r="D63">
        <v>36</v>
      </c>
      <c r="I63" s="4">
        <f t="shared" si="2"/>
        <v>36</v>
      </c>
      <c r="J63">
        <v>59</v>
      </c>
      <c r="K63" s="4">
        <f t="shared" si="3"/>
        <v>196</v>
      </c>
    </row>
    <row r="64" spans="1:11" ht="12.75">
      <c r="A64" t="s">
        <v>237</v>
      </c>
      <c r="B64" t="s">
        <v>34</v>
      </c>
      <c r="G64">
        <v>23</v>
      </c>
      <c r="H64">
        <v>36</v>
      </c>
      <c r="I64" s="4">
        <f t="shared" si="2"/>
        <v>36</v>
      </c>
      <c r="J64">
        <v>60</v>
      </c>
      <c r="K64" s="4">
        <f t="shared" si="3"/>
        <v>196</v>
      </c>
    </row>
    <row r="65" spans="1:11" ht="12.75">
      <c r="A65" t="s">
        <v>162</v>
      </c>
      <c r="B65" t="s">
        <v>163</v>
      </c>
      <c r="G65">
        <v>24</v>
      </c>
      <c r="H65">
        <v>35.5</v>
      </c>
      <c r="I65">
        <v>35.5</v>
      </c>
      <c r="J65">
        <v>61</v>
      </c>
      <c r="K65" s="4">
        <f t="shared" si="3"/>
        <v>196.5</v>
      </c>
    </row>
    <row r="66" spans="1:11" ht="12.75">
      <c r="A66" t="s">
        <v>252</v>
      </c>
      <c r="B66" t="s">
        <v>253</v>
      </c>
      <c r="C66">
        <v>35</v>
      </c>
      <c r="D66">
        <v>35</v>
      </c>
      <c r="I66" s="4">
        <f aca="true" t="shared" si="4" ref="I66:I97">D66+F66+H66</f>
        <v>35</v>
      </c>
      <c r="J66">
        <v>62</v>
      </c>
      <c r="K66" s="4">
        <f t="shared" si="3"/>
        <v>197</v>
      </c>
    </row>
    <row r="67" spans="1:11" ht="12.75">
      <c r="A67" t="s">
        <v>254</v>
      </c>
      <c r="B67" t="s">
        <v>255</v>
      </c>
      <c r="C67">
        <v>37</v>
      </c>
      <c r="D67">
        <v>34</v>
      </c>
      <c r="I67" s="4">
        <f t="shared" si="4"/>
        <v>34</v>
      </c>
      <c r="J67">
        <v>63</v>
      </c>
      <c r="K67" s="4">
        <f t="shared" si="3"/>
        <v>198</v>
      </c>
    </row>
    <row r="68" spans="1:11" ht="12.75">
      <c r="A68" t="s">
        <v>256</v>
      </c>
      <c r="B68" t="s">
        <v>257</v>
      </c>
      <c r="C68">
        <v>39</v>
      </c>
      <c r="D68">
        <v>33</v>
      </c>
      <c r="I68" s="4">
        <f t="shared" si="4"/>
        <v>33</v>
      </c>
      <c r="J68">
        <v>64</v>
      </c>
      <c r="K68" s="4">
        <f t="shared" si="3"/>
        <v>199</v>
      </c>
    </row>
    <row r="69" spans="1:11" ht="12.75">
      <c r="A69" t="s">
        <v>164</v>
      </c>
      <c r="B69" t="s">
        <v>165</v>
      </c>
      <c r="C69" s="13">
        <v>40</v>
      </c>
      <c r="D69">
        <v>32</v>
      </c>
      <c r="I69" s="4">
        <f t="shared" si="4"/>
        <v>32</v>
      </c>
      <c r="J69">
        <v>65</v>
      </c>
      <c r="K69" s="4">
        <f aca="true" t="shared" si="5" ref="K69:K100">232-I69</f>
        <v>200</v>
      </c>
    </row>
    <row r="70" spans="1:11" ht="12.75">
      <c r="A70" t="s">
        <v>187</v>
      </c>
      <c r="B70" t="s">
        <v>188</v>
      </c>
      <c r="C70" s="13">
        <v>42</v>
      </c>
      <c r="D70">
        <v>30.5</v>
      </c>
      <c r="I70" s="4">
        <f t="shared" si="4"/>
        <v>30.5</v>
      </c>
      <c r="J70">
        <v>66</v>
      </c>
      <c r="K70" s="4">
        <f t="shared" si="5"/>
        <v>201.5</v>
      </c>
    </row>
    <row r="71" spans="1:11" ht="12.75">
      <c r="A71" t="s">
        <v>24</v>
      </c>
      <c r="B71" t="s">
        <v>25</v>
      </c>
      <c r="E71">
        <v>7</v>
      </c>
      <c r="F71">
        <v>30</v>
      </c>
      <c r="I71" s="4">
        <f t="shared" si="4"/>
        <v>30</v>
      </c>
      <c r="J71">
        <v>67</v>
      </c>
      <c r="K71" s="4">
        <f t="shared" si="5"/>
        <v>202</v>
      </c>
    </row>
    <row r="72" spans="1:11" ht="12.75">
      <c r="A72" t="s">
        <v>69</v>
      </c>
      <c r="B72" t="s">
        <v>70</v>
      </c>
      <c r="E72">
        <v>34</v>
      </c>
      <c r="F72">
        <v>10</v>
      </c>
      <c r="G72">
        <v>38</v>
      </c>
      <c r="H72">
        <v>20</v>
      </c>
      <c r="I72" s="4">
        <f t="shared" si="4"/>
        <v>30</v>
      </c>
      <c r="J72">
        <v>68</v>
      </c>
      <c r="K72" s="4">
        <f t="shared" si="5"/>
        <v>202</v>
      </c>
    </row>
    <row r="73" spans="1:11" ht="12.75">
      <c r="A73" t="s">
        <v>258</v>
      </c>
      <c r="B73" t="s">
        <v>172</v>
      </c>
      <c r="C73" s="13">
        <v>44</v>
      </c>
      <c r="D73">
        <v>29</v>
      </c>
      <c r="I73" s="4">
        <f t="shared" si="4"/>
        <v>29</v>
      </c>
      <c r="J73">
        <v>69</v>
      </c>
      <c r="K73" s="4">
        <f t="shared" si="5"/>
        <v>203</v>
      </c>
    </row>
    <row r="74" spans="1:11" ht="12.75">
      <c r="A74" t="s">
        <v>186</v>
      </c>
      <c r="B74" t="s">
        <v>25</v>
      </c>
      <c r="C74">
        <v>45</v>
      </c>
      <c r="D74">
        <v>29</v>
      </c>
      <c r="I74" s="4">
        <f t="shared" si="4"/>
        <v>29</v>
      </c>
      <c r="J74">
        <v>70</v>
      </c>
      <c r="K74" s="4">
        <f t="shared" si="5"/>
        <v>203</v>
      </c>
    </row>
    <row r="75" spans="1:11" ht="12.75">
      <c r="A75" t="s">
        <v>189</v>
      </c>
      <c r="B75" t="s">
        <v>190</v>
      </c>
      <c r="C75" s="13">
        <v>46</v>
      </c>
      <c r="D75">
        <v>29</v>
      </c>
      <c r="I75" s="4">
        <f t="shared" si="4"/>
        <v>29</v>
      </c>
      <c r="J75">
        <v>71</v>
      </c>
      <c r="K75" s="4">
        <f t="shared" si="5"/>
        <v>203</v>
      </c>
    </row>
    <row r="76" spans="1:11" ht="12.75">
      <c r="A76" t="s">
        <v>106</v>
      </c>
      <c r="B76" t="s">
        <v>107</v>
      </c>
      <c r="C76">
        <v>47</v>
      </c>
      <c r="D76">
        <v>28</v>
      </c>
      <c r="I76" s="4">
        <f t="shared" si="4"/>
        <v>28</v>
      </c>
      <c r="J76">
        <v>72</v>
      </c>
      <c r="K76" s="4">
        <f t="shared" si="5"/>
        <v>204</v>
      </c>
    </row>
    <row r="77" spans="1:11" ht="12.75">
      <c r="A77" t="s">
        <v>167</v>
      </c>
      <c r="B77" t="s">
        <v>21</v>
      </c>
      <c r="C77" s="13">
        <v>48</v>
      </c>
      <c r="D77">
        <v>28</v>
      </c>
      <c r="I77" s="4">
        <f t="shared" si="4"/>
        <v>28</v>
      </c>
      <c r="J77">
        <v>73</v>
      </c>
      <c r="K77" s="4">
        <f t="shared" si="5"/>
        <v>204</v>
      </c>
    </row>
    <row r="78" spans="1:11" ht="12.75">
      <c r="A78" t="s">
        <v>259</v>
      </c>
      <c r="B78" t="s">
        <v>260</v>
      </c>
      <c r="C78">
        <v>49</v>
      </c>
      <c r="D78">
        <v>28</v>
      </c>
      <c r="I78" s="4">
        <f t="shared" si="4"/>
        <v>28</v>
      </c>
      <c r="J78">
        <v>74</v>
      </c>
      <c r="K78" s="4">
        <f t="shared" si="5"/>
        <v>204</v>
      </c>
    </row>
    <row r="79" spans="1:11" ht="12.75">
      <c r="A79" t="s">
        <v>64</v>
      </c>
      <c r="B79" t="s">
        <v>65</v>
      </c>
      <c r="E79">
        <v>29</v>
      </c>
      <c r="F79">
        <v>12</v>
      </c>
      <c r="G79">
        <v>42</v>
      </c>
      <c r="H79">
        <v>15</v>
      </c>
      <c r="I79" s="4">
        <f t="shared" si="4"/>
        <v>27</v>
      </c>
      <c r="J79">
        <v>75</v>
      </c>
      <c r="K79" s="4">
        <f t="shared" si="5"/>
        <v>205</v>
      </c>
    </row>
    <row r="80" spans="1:11" ht="12.75">
      <c r="A80" t="s">
        <v>238</v>
      </c>
      <c r="B80" t="s">
        <v>203</v>
      </c>
      <c r="G80">
        <v>30</v>
      </c>
      <c r="H80">
        <v>26.5</v>
      </c>
      <c r="I80" s="4">
        <f t="shared" si="4"/>
        <v>26.5</v>
      </c>
      <c r="J80">
        <v>76</v>
      </c>
      <c r="K80" s="4">
        <f t="shared" si="5"/>
        <v>205.5</v>
      </c>
    </row>
    <row r="81" spans="1:11" ht="12.75">
      <c r="A81" t="s">
        <v>59</v>
      </c>
      <c r="B81" t="s">
        <v>60</v>
      </c>
      <c r="E81">
        <v>28</v>
      </c>
      <c r="F81">
        <v>13</v>
      </c>
      <c r="G81">
        <v>46</v>
      </c>
      <c r="H81">
        <v>13.5</v>
      </c>
      <c r="I81" s="4">
        <f t="shared" si="4"/>
        <v>26.5</v>
      </c>
      <c r="J81">
        <v>77</v>
      </c>
      <c r="K81" s="4">
        <f t="shared" si="5"/>
        <v>205.5</v>
      </c>
    </row>
    <row r="82" spans="1:11" ht="12.75">
      <c r="A82" t="s">
        <v>32</v>
      </c>
      <c r="B82" t="s">
        <v>180</v>
      </c>
      <c r="C82" s="13">
        <v>50</v>
      </c>
      <c r="D82">
        <v>25.5</v>
      </c>
      <c r="I82" s="4">
        <f t="shared" si="4"/>
        <v>25.5</v>
      </c>
      <c r="J82">
        <v>78</v>
      </c>
      <c r="K82" s="4">
        <f t="shared" si="5"/>
        <v>206.5</v>
      </c>
    </row>
    <row r="83" spans="1:11" ht="12.75">
      <c r="A83" t="s">
        <v>239</v>
      </c>
      <c r="B83" t="s">
        <v>54</v>
      </c>
      <c r="G83">
        <v>33</v>
      </c>
      <c r="H83">
        <v>25</v>
      </c>
      <c r="I83" s="4">
        <f t="shared" si="4"/>
        <v>25</v>
      </c>
      <c r="J83">
        <v>79</v>
      </c>
      <c r="K83" s="4">
        <f t="shared" si="5"/>
        <v>207</v>
      </c>
    </row>
    <row r="84" spans="1:11" ht="12.75">
      <c r="A84" t="s">
        <v>261</v>
      </c>
      <c r="B84" t="s">
        <v>262</v>
      </c>
      <c r="C84">
        <v>51</v>
      </c>
      <c r="D84">
        <v>25</v>
      </c>
      <c r="I84" s="4">
        <f t="shared" si="4"/>
        <v>25</v>
      </c>
      <c r="J84">
        <v>80</v>
      </c>
      <c r="K84" s="4">
        <f t="shared" si="5"/>
        <v>207</v>
      </c>
    </row>
    <row r="85" spans="1:11" ht="12.75">
      <c r="A85" t="s">
        <v>210</v>
      </c>
      <c r="B85" t="s">
        <v>15</v>
      </c>
      <c r="C85" s="13">
        <v>52</v>
      </c>
      <c r="D85">
        <v>24.5</v>
      </c>
      <c r="I85" s="4">
        <f t="shared" si="4"/>
        <v>24.5</v>
      </c>
      <c r="J85">
        <v>81</v>
      </c>
      <c r="K85" s="4">
        <f t="shared" si="5"/>
        <v>207.5</v>
      </c>
    </row>
    <row r="86" spans="1:11" ht="12.75">
      <c r="A86" t="s">
        <v>67</v>
      </c>
      <c r="B86" t="s">
        <v>65</v>
      </c>
      <c r="C86">
        <v>57</v>
      </c>
      <c r="D86">
        <v>12.5</v>
      </c>
      <c r="E86">
        <v>31</v>
      </c>
      <c r="F86">
        <v>11.5</v>
      </c>
      <c r="I86" s="4">
        <f t="shared" si="4"/>
        <v>24</v>
      </c>
      <c r="J86">
        <v>82</v>
      </c>
      <c r="K86" s="4">
        <f t="shared" si="5"/>
        <v>208</v>
      </c>
    </row>
    <row r="87" spans="1:11" ht="12.75">
      <c r="A87" t="s">
        <v>171</v>
      </c>
      <c r="B87" t="s">
        <v>172</v>
      </c>
      <c r="C87">
        <v>53</v>
      </c>
      <c r="D87">
        <v>24</v>
      </c>
      <c r="I87" s="4">
        <f t="shared" si="4"/>
        <v>24</v>
      </c>
      <c r="J87">
        <v>83</v>
      </c>
      <c r="K87" s="4">
        <f t="shared" si="5"/>
        <v>208</v>
      </c>
    </row>
    <row r="88" spans="1:11" ht="12.75">
      <c r="A88" t="s">
        <v>184</v>
      </c>
      <c r="B88" t="s">
        <v>214</v>
      </c>
      <c r="C88" s="13">
        <v>54</v>
      </c>
      <c r="D88">
        <v>23.5</v>
      </c>
      <c r="I88" s="4">
        <f t="shared" si="4"/>
        <v>23.5</v>
      </c>
      <c r="J88">
        <v>84</v>
      </c>
      <c r="K88" s="4">
        <f t="shared" si="5"/>
        <v>208.5</v>
      </c>
    </row>
    <row r="89" spans="1:11" ht="12.75">
      <c r="A89" t="s">
        <v>240</v>
      </c>
      <c r="B89" t="s">
        <v>34</v>
      </c>
      <c r="G89">
        <v>34</v>
      </c>
      <c r="H89">
        <v>23</v>
      </c>
      <c r="I89" s="4">
        <f t="shared" si="4"/>
        <v>23</v>
      </c>
      <c r="J89">
        <v>85</v>
      </c>
      <c r="K89" s="4">
        <f t="shared" si="5"/>
        <v>209</v>
      </c>
    </row>
    <row r="90" spans="1:11" ht="12.75">
      <c r="A90" t="s">
        <v>173</v>
      </c>
      <c r="B90" t="s">
        <v>174</v>
      </c>
      <c r="G90">
        <v>35</v>
      </c>
      <c r="H90">
        <v>22</v>
      </c>
      <c r="I90" s="4">
        <f t="shared" si="4"/>
        <v>22</v>
      </c>
      <c r="J90">
        <v>86</v>
      </c>
      <c r="K90" s="4">
        <f t="shared" si="5"/>
        <v>210</v>
      </c>
    </row>
    <row r="91" spans="1:11" ht="12.75">
      <c r="A91" t="s">
        <v>207</v>
      </c>
      <c r="B91" t="s">
        <v>34</v>
      </c>
      <c r="G91">
        <v>36</v>
      </c>
      <c r="H91">
        <v>21</v>
      </c>
      <c r="I91" s="4">
        <f t="shared" si="4"/>
        <v>21</v>
      </c>
      <c r="J91">
        <v>87</v>
      </c>
      <c r="K91" s="4">
        <f t="shared" si="5"/>
        <v>211</v>
      </c>
    </row>
    <row r="92" spans="1:11" ht="12.75">
      <c r="A92" t="s">
        <v>35</v>
      </c>
      <c r="B92" t="s">
        <v>36</v>
      </c>
      <c r="E92">
        <v>13</v>
      </c>
      <c r="F92">
        <v>21</v>
      </c>
      <c r="I92" s="4">
        <f t="shared" si="4"/>
        <v>21</v>
      </c>
      <c r="J92">
        <v>88</v>
      </c>
      <c r="K92" s="4">
        <f t="shared" si="5"/>
        <v>211</v>
      </c>
    </row>
    <row r="93" spans="1:11" ht="12.75">
      <c r="A93" t="s">
        <v>33</v>
      </c>
      <c r="B93" t="s">
        <v>34</v>
      </c>
      <c r="E93">
        <v>14</v>
      </c>
      <c r="F93">
        <v>21</v>
      </c>
      <c r="I93" s="4">
        <f t="shared" si="4"/>
        <v>21</v>
      </c>
      <c r="J93">
        <v>89</v>
      </c>
      <c r="K93" s="4">
        <f t="shared" si="5"/>
        <v>211</v>
      </c>
    </row>
    <row r="94" spans="1:11" ht="12.75">
      <c r="A94" t="s">
        <v>37</v>
      </c>
      <c r="B94" t="s">
        <v>38</v>
      </c>
      <c r="E94">
        <v>15</v>
      </c>
      <c r="F94">
        <v>20</v>
      </c>
      <c r="I94" s="4">
        <f t="shared" si="4"/>
        <v>20</v>
      </c>
      <c r="J94">
        <v>90</v>
      </c>
      <c r="K94" s="4">
        <f t="shared" si="5"/>
        <v>212</v>
      </c>
    </row>
    <row r="95" spans="1:11" ht="12.75">
      <c r="A95" t="s">
        <v>39</v>
      </c>
      <c r="B95" t="s">
        <v>40</v>
      </c>
      <c r="E95">
        <v>16</v>
      </c>
      <c r="F95">
        <v>20</v>
      </c>
      <c r="I95" s="4">
        <f t="shared" si="4"/>
        <v>20</v>
      </c>
      <c r="J95">
        <v>91</v>
      </c>
      <c r="K95" s="4">
        <f t="shared" si="5"/>
        <v>212</v>
      </c>
    </row>
    <row r="96" spans="1:11" ht="12.75">
      <c r="A96" t="s">
        <v>204</v>
      </c>
      <c r="B96" t="s">
        <v>87</v>
      </c>
      <c r="G96">
        <v>39</v>
      </c>
      <c r="H96">
        <v>19</v>
      </c>
      <c r="I96" s="4">
        <f t="shared" si="4"/>
        <v>19</v>
      </c>
      <c r="J96">
        <v>92</v>
      </c>
      <c r="K96" s="4">
        <f t="shared" si="5"/>
        <v>213</v>
      </c>
    </row>
    <row r="97" spans="1:11" ht="12.75">
      <c r="A97" t="s">
        <v>47</v>
      </c>
      <c r="B97" t="s">
        <v>48</v>
      </c>
      <c r="E97">
        <v>19</v>
      </c>
      <c r="F97">
        <v>18</v>
      </c>
      <c r="I97" s="4">
        <f t="shared" si="4"/>
        <v>18</v>
      </c>
      <c r="J97">
        <v>93</v>
      </c>
      <c r="K97" s="4">
        <f t="shared" si="5"/>
        <v>214</v>
      </c>
    </row>
    <row r="98" spans="1:11" ht="12.75">
      <c r="A98" t="s">
        <v>49</v>
      </c>
      <c r="B98" t="s">
        <v>50</v>
      </c>
      <c r="E98">
        <v>21</v>
      </c>
      <c r="F98">
        <v>17.5</v>
      </c>
      <c r="I98" s="4">
        <f aca="true" t="shared" si="6" ref="I98:I129">D98+F98+H98</f>
        <v>17.5</v>
      </c>
      <c r="J98">
        <v>94</v>
      </c>
      <c r="K98" s="4">
        <f t="shared" si="5"/>
        <v>214.5</v>
      </c>
    </row>
    <row r="99" spans="1:11" ht="12.75">
      <c r="A99" t="s">
        <v>177</v>
      </c>
      <c r="B99" t="s">
        <v>178</v>
      </c>
      <c r="G99">
        <v>40</v>
      </c>
      <c r="H99">
        <v>17</v>
      </c>
      <c r="I99" s="4">
        <f t="shared" si="6"/>
        <v>17</v>
      </c>
      <c r="J99">
        <v>95</v>
      </c>
      <c r="K99" s="4">
        <f t="shared" si="5"/>
        <v>215</v>
      </c>
    </row>
    <row r="100" spans="1:11" ht="12.75">
      <c r="A100" t="s">
        <v>179</v>
      </c>
      <c r="B100" t="s">
        <v>29</v>
      </c>
      <c r="G100">
        <v>41</v>
      </c>
      <c r="H100">
        <v>17</v>
      </c>
      <c r="I100" s="4">
        <f t="shared" si="6"/>
        <v>17</v>
      </c>
      <c r="J100">
        <v>96</v>
      </c>
      <c r="K100" s="4">
        <f t="shared" si="5"/>
        <v>215</v>
      </c>
    </row>
    <row r="101" spans="1:11" ht="12.75">
      <c r="A101" t="s">
        <v>76</v>
      </c>
      <c r="B101" t="s">
        <v>77</v>
      </c>
      <c r="E101">
        <v>40</v>
      </c>
      <c r="F101">
        <v>2</v>
      </c>
      <c r="G101">
        <v>43</v>
      </c>
      <c r="H101">
        <v>15</v>
      </c>
      <c r="I101" s="4">
        <f t="shared" si="6"/>
        <v>17</v>
      </c>
      <c r="J101">
        <v>97</v>
      </c>
      <c r="K101" s="4">
        <f aca="true" t="shared" si="7" ref="K101:K129">232-I101</f>
        <v>215</v>
      </c>
    </row>
    <row r="102" spans="1:11" ht="12.75">
      <c r="A102" t="s">
        <v>53</v>
      </c>
      <c r="B102" t="s">
        <v>54</v>
      </c>
      <c r="E102">
        <v>23</v>
      </c>
      <c r="F102">
        <v>17</v>
      </c>
      <c r="I102" s="4">
        <f t="shared" si="6"/>
        <v>17</v>
      </c>
      <c r="J102">
        <v>98</v>
      </c>
      <c r="K102" s="4">
        <f t="shared" si="7"/>
        <v>215</v>
      </c>
    </row>
    <row r="103" spans="1:11" ht="12.75">
      <c r="A103" t="s">
        <v>55</v>
      </c>
      <c r="B103" t="s">
        <v>34</v>
      </c>
      <c r="E103">
        <v>24</v>
      </c>
      <c r="F103">
        <v>16</v>
      </c>
      <c r="I103" s="4">
        <f t="shared" si="6"/>
        <v>16</v>
      </c>
      <c r="J103">
        <v>99</v>
      </c>
      <c r="K103" s="4">
        <f t="shared" si="7"/>
        <v>216</v>
      </c>
    </row>
    <row r="104" spans="1:11" ht="12.75">
      <c r="A104" t="s">
        <v>219</v>
      </c>
      <c r="B104" t="s">
        <v>15</v>
      </c>
      <c r="C104">
        <v>55</v>
      </c>
      <c r="D104">
        <v>15.5</v>
      </c>
      <c r="I104" s="4">
        <f t="shared" si="6"/>
        <v>15.5</v>
      </c>
      <c r="J104">
        <v>100</v>
      </c>
      <c r="K104" s="4">
        <f t="shared" si="7"/>
        <v>216.5</v>
      </c>
    </row>
    <row r="105" spans="1:11" ht="12.75">
      <c r="A105" t="s">
        <v>24</v>
      </c>
      <c r="B105" t="s">
        <v>58</v>
      </c>
      <c r="E105">
        <v>25</v>
      </c>
      <c r="F105">
        <v>15</v>
      </c>
      <c r="I105" s="4">
        <f t="shared" si="6"/>
        <v>15</v>
      </c>
      <c r="J105">
        <v>101</v>
      </c>
      <c r="K105" s="4">
        <f t="shared" si="7"/>
        <v>217</v>
      </c>
    </row>
    <row r="106" spans="1:11" ht="12.75">
      <c r="A106" t="s">
        <v>56</v>
      </c>
      <c r="B106" t="s">
        <v>57</v>
      </c>
      <c r="E106">
        <v>26</v>
      </c>
      <c r="F106">
        <v>15</v>
      </c>
      <c r="I106" s="4">
        <f t="shared" si="6"/>
        <v>15</v>
      </c>
      <c r="J106">
        <v>102</v>
      </c>
      <c r="K106" s="4">
        <f t="shared" si="7"/>
        <v>217</v>
      </c>
    </row>
    <row r="107" spans="1:11" ht="12.75">
      <c r="A107" t="s">
        <v>228</v>
      </c>
      <c r="B107" t="s">
        <v>48</v>
      </c>
      <c r="G107">
        <v>47</v>
      </c>
      <c r="H107">
        <v>13</v>
      </c>
      <c r="I107" s="4">
        <f t="shared" si="6"/>
        <v>13</v>
      </c>
      <c r="J107">
        <v>103</v>
      </c>
      <c r="K107" s="4">
        <f t="shared" si="7"/>
        <v>219</v>
      </c>
    </row>
    <row r="108" spans="1:11" ht="12.75">
      <c r="A108" t="s">
        <v>16</v>
      </c>
      <c r="B108" t="s">
        <v>61</v>
      </c>
      <c r="E108">
        <v>27</v>
      </c>
      <c r="F108">
        <v>13</v>
      </c>
      <c r="I108" s="4">
        <f t="shared" si="6"/>
        <v>13</v>
      </c>
      <c r="J108">
        <v>104</v>
      </c>
      <c r="K108" s="4">
        <f t="shared" si="7"/>
        <v>219</v>
      </c>
    </row>
    <row r="109" spans="1:11" ht="12.75">
      <c r="A109" t="s">
        <v>263</v>
      </c>
      <c r="B109" t="s">
        <v>264</v>
      </c>
      <c r="C109" s="13">
        <v>58</v>
      </c>
      <c r="D109">
        <v>12.5</v>
      </c>
      <c r="I109" s="4">
        <f t="shared" si="6"/>
        <v>12.5</v>
      </c>
      <c r="J109">
        <v>105</v>
      </c>
      <c r="K109" s="4">
        <f t="shared" si="7"/>
        <v>219.5</v>
      </c>
    </row>
    <row r="110" spans="1:11" ht="12.75">
      <c r="A110" t="s">
        <v>265</v>
      </c>
      <c r="B110" t="s">
        <v>206</v>
      </c>
      <c r="C110">
        <v>59</v>
      </c>
      <c r="D110">
        <v>12.5</v>
      </c>
      <c r="I110" s="4">
        <f t="shared" si="6"/>
        <v>12.5</v>
      </c>
      <c r="J110">
        <v>106</v>
      </c>
      <c r="K110" s="4">
        <f t="shared" si="7"/>
        <v>219.5</v>
      </c>
    </row>
    <row r="111" spans="1:11" ht="12.75">
      <c r="A111" t="s">
        <v>256</v>
      </c>
      <c r="B111" t="s">
        <v>266</v>
      </c>
      <c r="C111" s="13">
        <v>60</v>
      </c>
      <c r="D111">
        <v>12.5</v>
      </c>
      <c r="I111" s="4">
        <f t="shared" si="6"/>
        <v>12.5</v>
      </c>
      <c r="J111">
        <v>107</v>
      </c>
      <c r="K111" s="4">
        <f t="shared" si="7"/>
        <v>219.5</v>
      </c>
    </row>
    <row r="112" spans="1:11" ht="12.75">
      <c r="A112" t="s">
        <v>85</v>
      </c>
      <c r="B112" t="s">
        <v>86</v>
      </c>
      <c r="C112">
        <v>61</v>
      </c>
      <c r="D112">
        <v>12.5</v>
      </c>
      <c r="I112" s="4">
        <f t="shared" si="6"/>
        <v>12.5</v>
      </c>
      <c r="J112">
        <v>108</v>
      </c>
      <c r="K112" s="4">
        <f t="shared" si="7"/>
        <v>219.5</v>
      </c>
    </row>
    <row r="113" spans="1:11" ht="12.75">
      <c r="A113" t="s">
        <v>186</v>
      </c>
      <c r="B113" t="s">
        <v>267</v>
      </c>
      <c r="C113" s="13">
        <v>62</v>
      </c>
      <c r="D113">
        <v>12.5</v>
      </c>
      <c r="I113" s="4">
        <f t="shared" si="6"/>
        <v>12.5</v>
      </c>
      <c r="J113">
        <v>109</v>
      </c>
      <c r="K113" s="4">
        <f t="shared" si="7"/>
        <v>219.5</v>
      </c>
    </row>
    <row r="114" spans="1:11" ht="12.75">
      <c r="A114" t="s">
        <v>268</v>
      </c>
      <c r="B114" t="s">
        <v>142</v>
      </c>
      <c r="C114">
        <v>63</v>
      </c>
      <c r="D114">
        <v>12.5</v>
      </c>
      <c r="I114" s="4">
        <f t="shared" si="6"/>
        <v>12.5</v>
      </c>
      <c r="J114">
        <v>110</v>
      </c>
      <c r="K114" s="4">
        <f t="shared" si="7"/>
        <v>219.5</v>
      </c>
    </row>
    <row r="115" spans="1:11" ht="12.75">
      <c r="A115" t="s">
        <v>269</v>
      </c>
      <c r="B115" t="s">
        <v>13</v>
      </c>
      <c r="C115" s="13">
        <v>64</v>
      </c>
      <c r="D115">
        <v>12.5</v>
      </c>
      <c r="I115" s="4">
        <f t="shared" si="6"/>
        <v>12.5</v>
      </c>
      <c r="J115">
        <v>111</v>
      </c>
      <c r="K115" s="4">
        <f t="shared" si="7"/>
        <v>219.5</v>
      </c>
    </row>
    <row r="116" spans="1:11" ht="12.75">
      <c r="A116" t="s">
        <v>270</v>
      </c>
      <c r="B116" t="s">
        <v>271</v>
      </c>
      <c r="C116">
        <v>65</v>
      </c>
      <c r="D116">
        <v>12.5</v>
      </c>
      <c r="I116" s="4">
        <f t="shared" si="6"/>
        <v>12.5</v>
      </c>
      <c r="J116">
        <v>112</v>
      </c>
      <c r="K116" s="4">
        <f t="shared" si="7"/>
        <v>219.5</v>
      </c>
    </row>
    <row r="117" spans="1:11" ht="12.75">
      <c r="A117" t="s">
        <v>272</v>
      </c>
      <c r="B117" t="s">
        <v>273</v>
      </c>
      <c r="C117" s="13">
        <v>66</v>
      </c>
      <c r="D117">
        <v>12.5</v>
      </c>
      <c r="I117" s="4">
        <f t="shared" si="6"/>
        <v>12.5</v>
      </c>
      <c r="J117">
        <v>113</v>
      </c>
      <c r="K117" s="4">
        <f t="shared" si="7"/>
        <v>219.5</v>
      </c>
    </row>
    <row r="118" spans="1:11" ht="12.75">
      <c r="A118" t="s">
        <v>274</v>
      </c>
      <c r="B118" t="s">
        <v>275</v>
      </c>
      <c r="C118">
        <v>67</v>
      </c>
      <c r="D118">
        <v>12.5</v>
      </c>
      <c r="I118" s="4">
        <f t="shared" si="6"/>
        <v>12.5</v>
      </c>
      <c r="J118">
        <v>114</v>
      </c>
      <c r="K118" s="4">
        <f t="shared" si="7"/>
        <v>219.5</v>
      </c>
    </row>
    <row r="119" spans="1:11" ht="12.75">
      <c r="A119" t="s">
        <v>62</v>
      </c>
      <c r="B119" t="s">
        <v>63</v>
      </c>
      <c r="E119">
        <v>30</v>
      </c>
      <c r="F119">
        <v>12</v>
      </c>
      <c r="I119" s="4">
        <f t="shared" si="6"/>
        <v>12</v>
      </c>
      <c r="J119">
        <v>115</v>
      </c>
      <c r="K119" s="4">
        <f t="shared" si="7"/>
        <v>220</v>
      </c>
    </row>
    <row r="120" spans="1:11" ht="12.75">
      <c r="A120" t="s">
        <v>211</v>
      </c>
      <c r="B120" t="s">
        <v>212</v>
      </c>
      <c r="C120">
        <v>68</v>
      </c>
      <c r="D120">
        <v>11</v>
      </c>
      <c r="I120" s="4">
        <f t="shared" si="6"/>
        <v>11</v>
      </c>
      <c r="J120">
        <v>116</v>
      </c>
      <c r="K120" s="4">
        <f t="shared" si="7"/>
        <v>221</v>
      </c>
    </row>
    <row r="121" spans="1:11" ht="12.75">
      <c r="A121" t="s">
        <v>20</v>
      </c>
      <c r="B121" t="s">
        <v>213</v>
      </c>
      <c r="G121">
        <v>48</v>
      </c>
      <c r="H121">
        <v>10</v>
      </c>
      <c r="I121" s="4">
        <f t="shared" si="6"/>
        <v>10</v>
      </c>
      <c r="J121">
        <v>117</v>
      </c>
      <c r="K121" s="4">
        <f t="shared" si="7"/>
        <v>222</v>
      </c>
    </row>
    <row r="122" spans="1:11" ht="12.75">
      <c r="A122" t="s">
        <v>276</v>
      </c>
      <c r="B122" t="s">
        <v>110</v>
      </c>
      <c r="C122" s="13">
        <v>69</v>
      </c>
      <c r="D122">
        <v>10</v>
      </c>
      <c r="I122" s="4">
        <f t="shared" si="6"/>
        <v>10</v>
      </c>
      <c r="J122">
        <v>118</v>
      </c>
      <c r="K122" s="4">
        <f t="shared" si="7"/>
        <v>222</v>
      </c>
    </row>
    <row r="123" spans="1:11" ht="12.75">
      <c r="A123" t="s">
        <v>241</v>
      </c>
      <c r="B123" t="s">
        <v>242</v>
      </c>
      <c r="G123">
        <v>50</v>
      </c>
      <c r="H123">
        <v>5</v>
      </c>
      <c r="I123" s="4">
        <f t="shared" si="6"/>
        <v>5</v>
      </c>
      <c r="J123">
        <v>119</v>
      </c>
      <c r="K123" s="4">
        <f t="shared" si="7"/>
        <v>227</v>
      </c>
    </row>
    <row r="124" spans="1:11" ht="12.75">
      <c r="A124" t="s">
        <v>215</v>
      </c>
      <c r="B124" t="s">
        <v>216</v>
      </c>
      <c r="G124">
        <v>51</v>
      </c>
      <c r="H124">
        <v>4</v>
      </c>
      <c r="I124" s="4">
        <f t="shared" si="6"/>
        <v>4</v>
      </c>
      <c r="J124">
        <v>120</v>
      </c>
      <c r="K124" s="4">
        <f t="shared" si="7"/>
        <v>228</v>
      </c>
    </row>
    <row r="125" spans="1:11" ht="12.75">
      <c r="A125" t="s">
        <v>72</v>
      </c>
      <c r="B125" t="s">
        <v>57</v>
      </c>
      <c r="E125">
        <v>36</v>
      </c>
      <c r="F125">
        <v>4</v>
      </c>
      <c r="I125" s="4">
        <f t="shared" si="6"/>
        <v>4</v>
      </c>
      <c r="J125">
        <v>121</v>
      </c>
      <c r="K125" s="4">
        <f t="shared" si="7"/>
        <v>228</v>
      </c>
    </row>
    <row r="126" spans="1:11" ht="12.75">
      <c r="A126" t="s">
        <v>217</v>
      </c>
      <c r="B126" t="s">
        <v>218</v>
      </c>
      <c r="G126">
        <v>52</v>
      </c>
      <c r="H126">
        <v>4</v>
      </c>
      <c r="I126" s="4">
        <f t="shared" si="6"/>
        <v>4</v>
      </c>
      <c r="J126">
        <v>122</v>
      </c>
      <c r="K126" s="4">
        <f t="shared" si="7"/>
        <v>228</v>
      </c>
    </row>
    <row r="127" spans="1:11" ht="12.75">
      <c r="A127" t="s">
        <v>243</v>
      </c>
      <c r="B127" t="s">
        <v>206</v>
      </c>
      <c r="G127">
        <v>53</v>
      </c>
      <c r="H127">
        <v>3.5</v>
      </c>
      <c r="I127" s="4">
        <f t="shared" si="6"/>
        <v>3.5</v>
      </c>
      <c r="J127">
        <v>123</v>
      </c>
      <c r="K127" s="4">
        <f t="shared" si="7"/>
        <v>228.5</v>
      </c>
    </row>
    <row r="128" spans="1:11" ht="12.75">
      <c r="A128" t="s">
        <v>74</v>
      </c>
      <c r="B128" t="s">
        <v>75</v>
      </c>
      <c r="E128">
        <v>37</v>
      </c>
      <c r="F128">
        <v>3</v>
      </c>
      <c r="I128" s="4">
        <f t="shared" si="6"/>
        <v>3</v>
      </c>
      <c r="J128">
        <v>124</v>
      </c>
      <c r="K128" s="4">
        <f t="shared" si="7"/>
        <v>229</v>
      </c>
    </row>
    <row r="129" spans="1:11" ht="12.75">
      <c r="A129" t="s">
        <v>73</v>
      </c>
      <c r="B129" t="s">
        <v>34</v>
      </c>
      <c r="E129">
        <v>38</v>
      </c>
      <c r="F129">
        <v>3</v>
      </c>
      <c r="I129" s="4">
        <f t="shared" si="6"/>
        <v>3</v>
      </c>
      <c r="J129">
        <v>125</v>
      </c>
      <c r="K129" s="4">
        <f t="shared" si="7"/>
        <v>229</v>
      </c>
    </row>
  </sheetData>
  <mergeCells count="3">
    <mergeCell ref="C1:D1"/>
    <mergeCell ref="E1:F1"/>
    <mergeCell ref="G1:H1"/>
  </mergeCells>
  <printOptions gridLines="1"/>
  <pageMargins left="0.3" right="0.55" top="0.5298611111111111" bottom="0.45" header="0.20972222222222223" footer="0.5118055555555555"/>
  <pageSetup horizontalDpi="300" verticalDpi="300" orientation="portrait" paperSize="9" scale="95"/>
  <headerFooter alignWithMargins="0">
    <oddHeader>&amp;L2009 2013&amp;Cchallenge café des pecheurs
CHRISTIAN LIEVEQUIN&amp;RTRUITES
COUP
QUIVER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I20" sqref="I20"/>
    </sheetView>
  </sheetViews>
  <sheetFormatPr defaultColWidth="11.421875" defaultRowHeight="12.75"/>
  <cols>
    <col min="3" max="3" width="3.00390625" style="0" customWidth="1"/>
    <col min="4" max="4" width="12.421875" style="0" customWidth="1"/>
    <col min="5" max="5" width="4.28125" style="0" customWidth="1"/>
    <col min="8" max="8" width="12.28125" style="0" customWidth="1"/>
    <col min="9" max="9" width="23.8515625" style="0" customWidth="1"/>
    <col min="10" max="10" width="16.28125" style="0" customWidth="1"/>
    <col min="11" max="11" width="3.00390625" style="0" customWidth="1"/>
    <col min="13" max="13" width="4.7109375" style="0" customWidth="1"/>
    <col min="15" max="16" width="25.7109375" style="0" customWidth="1"/>
    <col min="17" max="17" width="3.00390625" style="0" customWidth="1"/>
  </cols>
  <sheetData>
    <row r="1" spans="2:10" ht="12.75">
      <c r="B1" t="s">
        <v>277</v>
      </c>
      <c r="J1" t="s">
        <v>278</v>
      </c>
    </row>
    <row r="3" spans="1:13" ht="12.75">
      <c r="A3" t="s">
        <v>279</v>
      </c>
      <c r="B3" t="s">
        <v>280</v>
      </c>
      <c r="C3" t="s">
        <v>194</v>
      </c>
      <c r="D3" t="s">
        <v>281</v>
      </c>
      <c r="E3" t="s">
        <v>282</v>
      </c>
      <c r="J3" t="s">
        <v>283</v>
      </c>
      <c r="K3" t="s">
        <v>194</v>
      </c>
      <c r="L3" t="s">
        <v>281</v>
      </c>
      <c r="M3" t="s">
        <v>282</v>
      </c>
    </row>
    <row r="4" spans="1:13" ht="12.75">
      <c r="A4" t="s">
        <v>284</v>
      </c>
      <c r="C4">
        <v>1</v>
      </c>
      <c r="J4" t="s">
        <v>285</v>
      </c>
      <c r="K4">
        <v>1</v>
      </c>
      <c r="L4">
        <v>600</v>
      </c>
      <c r="M4">
        <v>6</v>
      </c>
    </row>
    <row r="5" spans="1:13" ht="12.75">
      <c r="A5" t="s">
        <v>284</v>
      </c>
      <c r="C5">
        <v>2</v>
      </c>
      <c r="J5" t="s">
        <v>286</v>
      </c>
      <c r="K5">
        <v>2</v>
      </c>
      <c r="L5">
        <v>400</v>
      </c>
      <c r="M5">
        <v>8</v>
      </c>
    </row>
    <row r="6" spans="1:13" ht="12.75">
      <c r="A6" t="s">
        <v>66</v>
      </c>
      <c r="B6" t="s">
        <v>21</v>
      </c>
      <c r="C6">
        <v>3</v>
      </c>
      <c r="D6">
        <v>910</v>
      </c>
      <c r="E6">
        <v>3</v>
      </c>
      <c r="F6" s="4">
        <f aca="true" t="shared" si="0" ref="F6:F14">23-E6</f>
        <v>20</v>
      </c>
      <c r="J6" t="s">
        <v>287</v>
      </c>
      <c r="K6">
        <v>3</v>
      </c>
      <c r="L6">
        <v>810</v>
      </c>
      <c r="M6">
        <v>4</v>
      </c>
    </row>
    <row r="7" spans="1:13" ht="12.75">
      <c r="A7" t="s">
        <v>22</v>
      </c>
      <c r="B7" t="s">
        <v>23</v>
      </c>
      <c r="C7">
        <v>4</v>
      </c>
      <c r="D7">
        <v>0</v>
      </c>
      <c r="E7">
        <v>18</v>
      </c>
      <c r="F7" s="4">
        <f t="shared" si="0"/>
        <v>5</v>
      </c>
      <c r="J7" t="s">
        <v>288</v>
      </c>
      <c r="K7">
        <v>4</v>
      </c>
      <c r="L7">
        <v>2080</v>
      </c>
      <c r="M7">
        <v>2</v>
      </c>
    </row>
    <row r="8" spans="1:13" ht="12.75">
      <c r="A8" t="s">
        <v>153</v>
      </c>
      <c r="B8" t="s">
        <v>154</v>
      </c>
      <c r="C8">
        <v>5</v>
      </c>
      <c r="D8">
        <v>0</v>
      </c>
      <c r="E8">
        <v>18</v>
      </c>
      <c r="F8" s="4">
        <f t="shared" si="0"/>
        <v>5</v>
      </c>
      <c r="J8" t="s">
        <v>289</v>
      </c>
      <c r="K8">
        <v>5</v>
      </c>
      <c r="L8">
        <v>0</v>
      </c>
      <c r="M8">
        <v>16</v>
      </c>
    </row>
    <row r="9" spans="1:13" ht="12.75">
      <c r="A9" t="s">
        <v>141</v>
      </c>
      <c r="B9" t="s">
        <v>142</v>
      </c>
      <c r="C9">
        <v>6</v>
      </c>
      <c r="D9">
        <v>850</v>
      </c>
      <c r="E9">
        <v>6</v>
      </c>
      <c r="F9" s="4">
        <f t="shared" si="0"/>
        <v>17</v>
      </c>
      <c r="J9" t="s">
        <v>290</v>
      </c>
      <c r="K9">
        <v>6</v>
      </c>
      <c r="L9">
        <v>160</v>
      </c>
      <c r="M9">
        <v>10</v>
      </c>
    </row>
    <row r="10" spans="1:13" ht="12.75">
      <c r="A10" t="s">
        <v>207</v>
      </c>
      <c r="B10" t="s">
        <v>178</v>
      </c>
      <c r="C10">
        <v>7</v>
      </c>
      <c r="D10">
        <v>0</v>
      </c>
      <c r="E10">
        <v>18</v>
      </c>
      <c r="F10" s="4">
        <f t="shared" si="0"/>
        <v>5</v>
      </c>
      <c r="J10" t="s">
        <v>291</v>
      </c>
      <c r="K10">
        <v>7</v>
      </c>
      <c r="L10">
        <v>0</v>
      </c>
      <c r="M10">
        <v>16</v>
      </c>
    </row>
    <row r="11" spans="1:13" ht="12.75">
      <c r="A11" t="s">
        <v>124</v>
      </c>
      <c r="B11" t="s">
        <v>23</v>
      </c>
      <c r="C11">
        <v>8</v>
      </c>
      <c r="D11">
        <v>750</v>
      </c>
      <c r="E11">
        <v>8</v>
      </c>
      <c r="F11" s="4">
        <f t="shared" si="0"/>
        <v>15</v>
      </c>
      <c r="J11" t="s">
        <v>292</v>
      </c>
      <c r="K11">
        <v>8</v>
      </c>
      <c r="L11">
        <v>0</v>
      </c>
      <c r="M11">
        <v>16</v>
      </c>
    </row>
    <row r="12" spans="1:13" ht="12.75">
      <c r="A12" t="s">
        <v>71</v>
      </c>
      <c r="B12" t="s">
        <v>70</v>
      </c>
      <c r="C12">
        <v>9</v>
      </c>
      <c r="D12">
        <v>640</v>
      </c>
      <c r="E12">
        <v>11</v>
      </c>
      <c r="F12" s="4">
        <f t="shared" si="0"/>
        <v>12</v>
      </c>
      <c r="J12" t="s">
        <v>293</v>
      </c>
      <c r="K12">
        <v>9</v>
      </c>
      <c r="L12">
        <v>0</v>
      </c>
      <c r="M12">
        <v>16</v>
      </c>
    </row>
    <row r="13" spans="1:13" ht="12.75">
      <c r="A13" s="7" t="s">
        <v>241</v>
      </c>
      <c r="B13" s="7" t="s">
        <v>242</v>
      </c>
      <c r="C13" s="7">
        <v>10</v>
      </c>
      <c r="D13">
        <v>0</v>
      </c>
      <c r="E13">
        <v>18</v>
      </c>
      <c r="F13" s="4">
        <f t="shared" si="0"/>
        <v>5</v>
      </c>
      <c r="J13" s="7" t="s">
        <v>294</v>
      </c>
      <c r="K13" s="7">
        <v>10</v>
      </c>
      <c r="L13">
        <v>430</v>
      </c>
      <c r="M13">
        <v>9</v>
      </c>
    </row>
    <row r="14" spans="1:13" ht="12.75">
      <c r="A14" s="7" t="s">
        <v>32</v>
      </c>
      <c r="B14" s="7" t="s">
        <v>31</v>
      </c>
      <c r="C14" s="7">
        <v>11</v>
      </c>
      <c r="D14">
        <v>7900</v>
      </c>
      <c r="E14">
        <v>7</v>
      </c>
      <c r="F14" s="4">
        <f t="shared" si="0"/>
        <v>16</v>
      </c>
      <c r="J14" s="7" t="s">
        <v>295</v>
      </c>
      <c r="K14" s="7">
        <v>11</v>
      </c>
      <c r="L14">
        <v>3410</v>
      </c>
      <c r="M14">
        <v>1</v>
      </c>
    </row>
    <row r="15" spans="1:13" ht="12.75">
      <c r="A15" s="7" t="s">
        <v>296</v>
      </c>
      <c r="B15" s="7"/>
      <c r="C15" s="7">
        <v>12</v>
      </c>
      <c r="J15" s="7" t="s">
        <v>297</v>
      </c>
      <c r="K15" s="7">
        <v>12</v>
      </c>
      <c r="L15">
        <v>1560</v>
      </c>
      <c r="M15">
        <v>7</v>
      </c>
    </row>
    <row r="16" spans="1:13" ht="12.75">
      <c r="A16" s="7" t="s">
        <v>28</v>
      </c>
      <c r="B16" s="7" t="s">
        <v>29</v>
      </c>
      <c r="C16" s="7">
        <v>13</v>
      </c>
      <c r="D16">
        <v>1210</v>
      </c>
      <c r="E16">
        <v>12</v>
      </c>
      <c r="F16" s="4">
        <f aca="true" t="shared" si="1" ref="F16:F26">23-E16</f>
        <v>11</v>
      </c>
      <c r="J16" s="7" t="s">
        <v>298</v>
      </c>
      <c r="K16" s="7">
        <v>13</v>
      </c>
      <c r="L16">
        <v>230</v>
      </c>
      <c r="M16">
        <v>13</v>
      </c>
    </row>
    <row r="17" spans="1:13" ht="12.75">
      <c r="A17" s="7" t="s">
        <v>14</v>
      </c>
      <c r="B17" s="7" t="s">
        <v>15</v>
      </c>
      <c r="C17" s="7">
        <v>14</v>
      </c>
      <c r="D17">
        <v>550</v>
      </c>
      <c r="E17">
        <v>13</v>
      </c>
      <c r="F17" s="4">
        <f t="shared" si="1"/>
        <v>10</v>
      </c>
      <c r="J17" s="7" t="s">
        <v>299</v>
      </c>
      <c r="K17" s="7">
        <v>14</v>
      </c>
      <c r="L17">
        <v>1740</v>
      </c>
      <c r="M17">
        <v>5</v>
      </c>
    </row>
    <row r="18" spans="1:13" ht="12.75">
      <c r="A18" s="7" t="s">
        <v>228</v>
      </c>
      <c r="B18" s="7" t="s">
        <v>48</v>
      </c>
      <c r="C18" s="7">
        <v>15</v>
      </c>
      <c r="D18">
        <v>4220</v>
      </c>
      <c r="E18">
        <v>10</v>
      </c>
      <c r="F18" s="4">
        <f t="shared" si="1"/>
        <v>13</v>
      </c>
      <c r="J18" s="7" t="s">
        <v>300</v>
      </c>
      <c r="K18" s="7">
        <v>15</v>
      </c>
      <c r="L18">
        <v>0</v>
      </c>
      <c r="M18">
        <v>16</v>
      </c>
    </row>
    <row r="19" spans="1:13" ht="12.75">
      <c r="A19" s="7" t="s">
        <v>146</v>
      </c>
      <c r="B19" s="7" t="s">
        <v>147</v>
      </c>
      <c r="C19" s="7">
        <v>17</v>
      </c>
      <c r="D19">
        <v>8760</v>
      </c>
      <c r="E19">
        <v>4</v>
      </c>
      <c r="F19" s="4">
        <f t="shared" si="1"/>
        <v>19</v>
      </c>
      <c r="J19" s="7" t="s">
        <v>301</v>
      </c>
      <c r="K19" s="7">
        <v>16</v>
      </c>
      <c r="L19">
        <v>340</v>
      </c>
      <c r="M19">
        <v>11</v>
      </c>
    </row>
    <row r="20" spans="1:13" ht="12.75">
      <c r="A20" s="7" t="s">
        <v>68</v>
      </c>
      <c r="B20" s="7" t="s">
        <v>15</v>
      </c>
      <c r="C20" s="7">
        <v>18</v>
      </c>
      <c r="D20">
        <v>11230</v>
      </c>
      <c r="E20">
        <v>2</v>
      </c>
      <c r="F20" s="4">
        <f t="shared" si="1"/>
        <v>21</v>
      </c>
      <c r="J20" s="7" t="s">
        <v>302</v>
      </c>
      <c r="K20" s="7">
        <v>17</v>
      </c>
      <c r="L20">
        <v>2380</v>
      </c>
      <c r="M20">
        <v>3</v>
      </c>
    </row>
    <row r="21" spans="1:13" ht="12.75">
      <c r="A21" t="s">
        <v>64</v>
      </c>
      <c r="B21" t="s">
        <v>34</v>
      </c>
      <c r="C21">
        <v>19</v>
      </c>
      <c r="D21">
        <v>16430</v>
      </c>
      <c r="E21">
        <v>1</v>
      </c>
      <c r="F21" s="4">
        <f t="shared" si="1"/>
        <v>22</v>
      </c>
      <c r="J21" s="7" t="s">
        <v>303</v>
      </c>
      <c r="K21" s="7">
        <v>18</v>
      </c>
      <c r="L21">
        <v>280</v>
      </c>
      <c r="M21">
        <v>12</v>
      </c>
    </row>
    <row r="22" spans="1:6" ht="12.75">
      <c r="A22" t="s">
        <v>41</v>
      </c>
      <c r="B22" t="s">
        <v>42</v>
      </c>
      <c r="C22">
        <v>20</v>
      </c>
      <c r="D22">
        <v>0</v>
      </c>
      <c r="E22">
        <v>18</v>
      </c>
      <c r="F22" s="4">
        <f t="shared" si="1"/>
        <v>5</v>
      </c>
    </row>
    <row r="23" spans="1:12" ht="12.75">
      <c r="A23" t="s">
        <v>16</v>
      </c>
      <c r="B23" t="s">
        <v>17</v>
      </c>
      <c r="C23">
        <v>21</v>
      </c>
      <c r="D23">
        <v>0</v>
      </c>
      <c r="E23">
        <v>18</v>
      </c>
      <c r="F23" s="4">
        <f t="shared" si="1"/>
        <v>5</v>
      </c>
      <c r="J23" t="s">
        <v>304</v>
      </c>
      <c r="L23" s="4">
        <f>SUM(L4:L22)</f>
        <v>14420</v>
      </c>
    </row>
    <row r="24" spans="1:10" ht="12.75">
      <c r="A24" t="s">
        <v>173</v>
      </c>
      <c r="B24" t="s">
        <v>174</v>
      </c>
      <c r="C24">
        <v>22</v>
      </c>
      <c r="D24">
        <v>0</v>
      </c>
      <c r="E24">
        <v>18</v>
      </c>
      <c r="F24" s="4">
        <f t="shared" si="1"/>
        <v>5</v>
      </c>
      <c r="J24" t="s">
        <v>305</v>
      </c>
    </row>
    <row r="25" spans="1:6" ht="12.75">
      <c r="A25" t="s">
        <v>20</v>
      </c>
      <c r="B25" t="s">
        <v>21</v>
      </c>
      <c r="C25">
        <v>23</v>
      </c>
      <c r="D25">
        <v>670</v>
      </c>
      <c r="E25">
        <v>9</v>
      </c>
      <c r="F25" s="4">
        <f t="shared" si="1"/>
        <v>14</v>
      </c>
    </row>
    <row r="26" spans="1:6" ht="12.75">
      <c r="A26" t="s">
        <v>32</v>
      </c>
      <c r="B26" t="s">
        <v>44</v>
      </c>
      <c r="C26">
        <v>24</v>
      </c>
      <c r="D26">
        <v>0</v>
      </c>
      <c r="E26">
        <v>18</v>
      </c>
      <c r="F26" s="4">
        <f t="shared" si="1"/>
        <v>5</v>
      </c>
    </row>
    <row r="27" spans="1:9" ht="12.75">
      <c r="A27" t="s">
        <v>296</v>
      </c>
      <c r="C27">
        <v>25</v>
      </c>
      <c r="I27" t="s">
        <v>306</v>
      </c>
    </row>
    <row r="28" spans="1:6" ht="12.75">
      <c r="A28" t="s">
        <v>26</v>
      </c>
      <c r="B28" t="s">
        <v>27</v>
      </c>
      <c r="C28">
        <v>26</v>
      </c>
      <c r="D28">
        <v>0</v>
      </c>
      <c r="E28">
        <v>18</v>
      </c>
      <c r="F28" s="4">
        <f>23-E28</f>
        <v>5</v>
      </c>
    </row>
    <row r="29" spans="1:6" ht="12.75">
      <c r="A29" t="s">
        <v>30</v>
      </c>
      <c r="B29" t="s">
        <v>13</v>
      </c>
      <c r="C29">
        <v>27</v>
      </c>
      <c r="D29">
        <v>940</v>
      </c>
      <c r="E29">
        <v>5</v>
      </c>
      <c r="F29" s="4">
        <f>23-E29</f>
        <v>18</v>
      </c>
    </row>
    <row r="30" spans="9:12" ht="12.75">
      <c r="I30" t="s">
        <v>307</v>
      </c>
      <c r="J30" t="s">
        <v>307</v>
      </c>
      <c r="K30" t="s">
        <v>194</v>
      </c>
      <c r="L30" t="s">
        <v>281</v>
      </c>
    </row>
    <row r="31" spans="9:13" ht="12.75">
      <c r="I31" t="s">
        <v>308</v>
      </c>
      <c r="J31" t="s">
        <v>309</v>
      </c>
      <c r="K31">
        <v>1</v>
      </c>
      <c r="L31">
        <v>3710</v>
      </c>
      <c r="M31">
        <v>2</v>
      </c>
    </row>
    <row r="32" spans="2:13" ht="12.75">
      <c r="B32" t="s">
        <v>304</v>
      </c>
      <c r="D32" s="4">
        <f>SUM(D6:D31)</f>
        <v>55060</v>
      </c>
      <c r="I32" t="s">
        <v>310</v>
      </c>
      <c r="J32" t="s">
        <v>311</v>
      </c>
      <c r="K32">
        <v>2</v>
      </c>
      <c r="L32">
        <v>2010</v>
      </c>
      <c r="M32">
        <v>4</v>
      </c>
    </row>
    <row r="33" spans="9:13" ht="12.75">
      <c r="I33" t="s">
        <v>312</v>
      </c>
      <c r="J33" t="s">
        <v>313</v>
      </c>
      <c r="K33">
        <v>3</v>
      </c>
      <c r="L33">
        <v>830</v>
      </c>
      <c r="M33">
        <v>6</v>
      </c>
    </row>
    <row r="34" spans="9:13" ht="12.75">
      <c r="I34" t="s">
        <v>314</v>
      </c>
      <c r="J34" t="s">
        <v>315</v>
      </c>
      <c r="K34">
        <v>4</v>
      </c>
      <c r="L34">
        <v>200</v>
      </c>
      <c r="M34">
        <v>8</v>
      </c>
    </row>
    <row r="35" spans="9:13" ht="12.75">
      <c r="I35" t="s">
        <v>316</v>
      </c>
      <c r="J35" t="s">
        <v>317</v>
      </c>
      <c r="K35">
        <v>5</v>
      </c>
      <c r="L35">
        <v>410</v>
      </c>
      <c r="M35">
        <v>7</v>
      </c>
    </row>
    <row r="36" spans="9:13" ht="12.75">
      <c r="I36" t="s">
        <v>318</v>
      </c>
      <c r="J36" t="s">
        <v>319</v>
      </c>
      <c r="K36">
        <v>6</v>
      </c>
      <c r="L36">
        <v>4040</v>
      </c>
      <c r="M36">
        <v>1</v>
      </c>
    </row>
    <row r="37" spans="9:13" ht="12.75">
      <c r="I37" t="s">
        <v>320</v>
      </c>
      <c r="J37" t="s">
        <v>321</v>
      </c>
      <c r="K37">
        <v>7</v>
      </c>
      <c r="L37">
        <v>3030</v>
      </c>
      <c r="M37">
        <v>3</v>
      </c>
    </row>
    <row r="38" spans="9:13" ht="12.75">
      <c r="I38" t="s">
        <v>322</v>
      </c>
      <c r="J38" t="s">
        <v>323</v>
      </c>
      <c r="K38">
        <v>8</v>
      </c>
      <c r="L38">
        <v>1880</v>
      </c>
      <c r="M38">
        <v>5</v>
      </c>
    </row>
    <row r="40" spans="10:12" ht="12.75">
      <c r="J40" t="s">
        <v>304</v>
      </c>
      <c r="L40" s="4">
        <f>SUM(L31:L39)</f>
        <v>16110</v>
      </c>
    </row>
  </sheetData>
  <printOptions gridLines="1"/>
  <pageMargins left="0.1798611111111111" right="0.4597222222222222" top="0.5104166666666667" bottom="0.2798611111111111" header="0.14027777777777778" footer="0.5118055555555555"/>
  <pageSetup horizontalDpi="300" verticalDpi="300" orientation="landscape" paperSize="9"/>
  <headerFooter alignWithMargins="0">
    <oddHeader>&amp;L2009&amp;CCONCOURS SAINT-LEU&amp;RPVGSLCM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="90" zoomScaleNormal="90" workbookViewId="0" topLeftCell="A1">
      <selection activeCell="O4" sqref="O4"/>
    </sheetView>
  </sheetViews>
  <sheetFormatPr defaultColWidth="11.421875" defaultRowHeight="12.75"/>
  <cols>
    <col min="3" max="3" width="5.140625" style="0" customWidth="1"/>
    <col min="4" max="4" width="8.8515625" style="0" customWidth="1"/>
    <col min="5" max="5" width="5.00390625" style="0" customWidth="1"/>
    <col min="6" max="6" width="8.28125" style="0" customWidth="1"/>
    <col min="7" max="7" width="5.421875" style="0" customWidth="1"/>
    <col min="8" max="8" width="9.421875" style="0" customWidth="1"/>
    <col min="9" max="9" width="5.57421875" style="0" customWidth="1"/>
    <col min="10" max="10" width="8.28125" style="0" customWidth="1"/>
    <col min="11" max="11" width="4.57421875" style="0" customWidth="1"/>
    <col min="12" max="12" width="8.28125" style="0" customWidth="1"/>
    <col min="14" max="14" width="6.28125" style="0" customWidth="1"/>
    <col min="15" max="15" width="15.140625" style="0" customWidth="1"/>
  </cols>
  <sheetData>
    <row r="1" spans="3:15" ht="12.75">
      <c r="C1" s="32" t="s">
        <v>324</v>
      </c>
      <c r="D1" s="32"/>
      <c r="E1" s="32" t="s">
        <v>325</v>
      </c>
      <c r="F1" s="32"/>
      <c r="G1" s="32" t="s">
        <v>326</v>
      </c>
      <c r="H1" s="32"/>
      <c r="I1" s="32" t="s">
        <v>327</v>
      </c>
      <c r="J1" s="32"/>
      <c r="K1" s="32" t="s">
        <v>328</v>
      </c>
      <c r="L1" s="32"/>
      <c r="O1" t="s">
        <v>329</v>
      </c>
    </row>
    <row r="3" spans="1:15" ht="12.75">
      <c r="A3" t="s">
        <v>6</v>
      </c>
      <c r="B3" t="s">
        <v>7</v>
      </c>
      <c r="C3" t="s">
        <v>8</v>
      </c>
      <c r="D3" t="s">
        <v>9</v>
      </c>
      <c r="E3" t="s">
        <v>8</v>
      </c>
      <c r="F3" t="s">
        <v>9</v>
      </c>
      <c r="G3" t="s">
        <v>8</v>
      </c>
      <c r="H3" t="s">
        <v>9</v>
      </c>
      <c r="I3" t="s">
        <v>8</v>
      </c>
      <c r="J3" t="s">
        <v>9</v>
      </c>
      <c r="K3" t="s">
        <v>8</v>
      </c>
      <c r="L3" t="s">
        <v>9</v>
      </c>
      <c r="M3" t="s">
        <v>10</v>
      </c>
      <c r="N3" t="s">
        <v>11</v>
      </c>
      <c r="O3" t="s">
        <v>161</v>
      </c>
    </row>
    <row r="4" spans="1:15" ht="12.75">
      <c r="A4" t="s">
        <v>26</v>
      </c>
      <c r="B4" t="s">
        <v>27</v>
      </c>
      <c r="C4">
        <v>6</v>
      </c>
      <c r="D4" s="4">
        <f aca="true" t="shared" si="0" ref="D4:D9">32-C4</f>
        <v>26</v>
      </c>
      <c r="E4" s="5">
        <v>1</v>
      </c>
      <c r="F4" s="4">
        <f aca="true" t="shared" si="1" ref="F4:F9">32-E4</f>
        <v>31</v>
      </c>
      <c r="G4">
        <v>12</v>
      </c>
      <c r="H4" s="4">
        <f aca="true" t="shared" si="2" ref="H4:H14">54-G4</f>
        <v>42</v>
      </c>
      <c r="I4">
        <v>6</v>
      </c>
      <c r="J4" s="4">
        <f>21-I4</f>
        <v>15</v>
      </c>
      <c r="K4">
        <v>2</v>
      </c>
      <c r="L4" s="4">
        <f aca="true" t="shared" si="3" ref="L4:L10">22-K4</f>
        <v>20</v>
      </c>
      <c r="M4" s="4">
        <f aca="true" t="shared" si="4" ref="M4:M35">D4+F4+H4+J4+L4</f>
        <v>134</v>
      </c>
      <c r="N4">
        <v>1</v>
      </c>
      <c r="O4">
        <v>20</v>
      </c>
    </row>
    <row r="5" spans="1:15" ht="12.75">
      <c r="A5" t="s">
        <v>93</v>
      </c>
      <c r="B5" t="s">
        <v>94</v>
      </c>
      <c r="C5">
        <v>9.5</v>
      </c>
      <c r="D5" s="4">
        <f t="shared" si="0"/>
        <v>22.5</v>
      </c>
      <c r="E5">
        <v>8</v>
      </c>
      <c r="F5" s="4">
        <f t="shared" si="1"/>
        <v>24</v>
      </c>
      <c r="G5">
        <v>4</v>
      </c>
      <c r="H5" s="4">
        <f t="shared" si="2"/>
        <v>50</v>
      </c>
      <c r="I5">
        <v>2</v>
      </c>
      <c r="J5" s="4">
        <f>21-I5</f>
        <v>19</v>
      </c>
      <c r="K5">
        <v>12</v>
      </c>
      <c r="L5" s="4">
        <f t="shared" si="3"/>
        <v>10</v>
      </c>
      <c r="M5" s="4">
        <f t="shared" si="4"/>
        <v>125.5</v>
      </c>
      <c r="N5">
        <v>2</v>
      </c>
      <c r="O5">
        <v>14</v>
      </c>
    </row>
    <row r="6" spans="1:15" ht="12.75">
      <c r="A6" t="s">
        <v>43</v>
      </c>
      <c r="B6" t="s">
        <v>44</v>
      </c>
      <c r="C6">
        <v>12</v>
      </c>
      <c r="D6" s="4">
        <f t="shared" si="0"/>
        <v>20</v>
      </c>
      <c r="E6">
        <v>3</v>
      </c>
      <c r="F6" s="4">
        <f t="shared" si="1"/>
        <v>29</v>
      </c>
      <c r="G6">
        <v>5</v>
      </c>
      <c r="H6" s="4">
        <f t="shared" si="2"/>
        <v>49</v>
      </c>
      <c r="K6">
        <v>9</v>
      </c>
      <c r="L6" s="4">
        <f t="shared" si="3"/>
        <v>13</v>
      </c>
      <c r="M6" s="4">
        <f t="shared" si="4"/>
        <v>111</v>
      </c>
      <c r="N6">
        <v>3</v>
      </c>
      <c r="O6">
        <v>11</v>
      </c>
    </row>
    <row r="7" spans="1:15" ht="12.75">
      <c r="A7" t="s">
        <v>22</v>
      </c>
      <c r="B7" t="s">
        <v>23</v>
      </c>
      <c r="C7">
        <v>12</v>
      </c>
      <c r="D7" s="4">
        <f t="shared" si="0"/>
        <v>20</v>
      </c>
      <c r="E7">
        <v>7</v>
      </c>
      <c r="F7" s="4">
        <f t="shared" si="1"/>
        <v>25</v>
      </c>
      <c r="G7">
        <v>23</v>
      </c>
      <c r="H7" s="4">
        <f t="shared" si="2"/>
        <v>31</v>
      </c>
      <c r="I7" s="5">
        <v>1</v>
      </c>
      <c r="J7" s="4">
        <f>21-I7</f>
        <v>20</v>
      </c>
      <c r="K7">
        <v>8</v>
      </c>
      <c r="L7" s="4">
        <f t="shared" si="3"/>
        <v>14</v>
      </c>
      <c r="M7" s="4">
        <f t="shared" si="4"/>
        <v>110</v>
      </c>
      <c r="N7">
        <v>4</v>
      </c>
      <c r="O7">
        <v>10</v>
      </c>
    </row>
    <row r="8" spans="1:15" ht="12.75">
      <c r="A8" t="s">
        <v>41</v>
      </c>
      <c r="B8" t="s">
        <v>42</v>
      </c>
      <c r="C8">
        <v>4</v>
      </c>
      <c r="D8" s="4">
        <f t="shared" si="0"/>
        <v>28</v>
      </c>
      <c r="E8">
        <v>15</v>
      </c>
      <c r="F8" s="4">
        <f t="shared" si="1"/>
        <v>17</v>
      </c>
      <c r="G8">
        <v>11</v>
      </c>
      <c r="H8" s="4">
        <f t="shared" si="2"/>
        <v>43</v>
      </c>
      <c r="I8">
        <v>16</v>
      </c>
      <c r="J8" s="4">
        <f>21-I8</f>
        <v>5</v>
      </c>
      <c r="K8">
        <v>7</v>
      </c>
      <c r="L8" s="4">
        <f t="shared" si="3"/>
        <v>15</v>
      </c>
      <c r="M8" s="4">
        <f t="shared" si="4"/>
        <v>108</v>
      </c>
      <c r="N8">
        <v>5</v>
      </c>
      <c r="O8">
        <v>9</v>
      </c>
    </row>
    <row r="9" spans="1:15" ht="12.75">
      <c r="A9" t="s">
        <v>41</v>
      </c>
      <c r="B9" t="s">
        <v>89</v>
      </c>
      <c r="C9" s="5">
        <v>1</v>
      </c>
      <c r="D9" s="4">
        <f t="shared" si="0"/>
        <v>31</v>
      </c>
      <c r="E9">
        <v>24.5</v>
      </c>
      <c r="F9" s="4">
        <f t="shared" si="1"/>
        <v>7.5</v>
      </c>
      <c r="G9">
        <v>41.5</v>
      </c>
      <c r="H9" s="4">
        <f t="shared" si="2"/>
        <v>12.5</v>
      </c>
      <c r="I9">
        <v>9.5</v>
      </c>
      <c r="J9" s="4">
        <f>21-I9</f>
        <v>11.5</v>
      </c>
      <c r="K9">
        <v>3</v>
      </c>
      <c r="L9" s="4">
        <f t="shared" si="3"/>
        <v>19</v>
      </c>
      <c r="M9" s="4">
        <f t="shared" si="4"/>
        <v>81.5</v>
      </c>
      <c r="N9">
        <v>6</v>
      </c>
      <c r="O9">
        <v>8</v>
      </c>
    </row>
    <row r="10" spans="1:15" ht="12.75">
      <c r="A10" t="s">
        <v>83</v>
      </c>
      <c r="B10" t="s">
        <v>84</v>
      </c>
      <c r="G10">
        <v>2</v>
      </c>
      <c r="H10" s="4">
        <f t="shared" si="2"/>
        <v>52</v>
      </c>
      <c r="K10" s="5">
        <v>1</v>
      </c>
      <c r="L10" s="4">
        <f t="shared" si="3"/>
        <v>21</v>
      </c>
      <c r="M10" s="4">
        <f t="shared" si="4"/>
        <v>73</v>
      </c>
      <c r="N10">
        <v>7</v>
      </c>
      <c r="O10">
        <v>7</v>
      </c>
    </row>
    <row r="11" spans="1:15" ht="12.75">
      <c r="A11" t="s">
        <v>28</v>
      </c>
      <c r="B11" t="s">
        <v>25</v>
      </c>
      <c r="C11">
        <v>23</v>
      </c>
      <c r="D11" s="4">
        <f>32-C11</f>
        <v>9</v>
      </c>
      <c r="E11">
        <v>10.5</v>
      </c>
      <c r="F11" s="4">
        <f>32-E11</f>
        <v>21.5</v>
      </c>
      <c r="G11">
        <v>17</v>
      </c>
      <c r="H11" s="4">
        <f t="shared" si="2"/>
        <v>37</v>
      </c>
      <c r="I11">
        <v>16</v>
      </c>
      <c r="J11" s="4">
        <f>21-I11</f>
        <v>5</v>
      </c>
      <c r="M11" s="4">
        <f t="shared" si="4"/>
        <v>72.5</v>
      </c>
      <c r="N11">
        <v>8</v>
      </c>
      <c r="O11">
        <v>6</v>
      </c>
    </row>
    <row r="12" spans="1:15" ht="12.75">
      <c r="A12" t="s">
        <v>20</v>
      </c>
      <c r="B12" t="s">
        <v>21</v>
      </c>
      <c r="C12">
        <v>23</v>
      </c>
      <c r="D12" s="4">
        <f>32-C12</f>
        <v>9</v>
      </c>
      <c r="E12">
        <v>16</v>
      </c>
      <c r="F12" s="4">
        <f>32-E12</f>
        <v>16</v>
      </c>
      <c r="G12">
        <v>27</v>
      </c>
      <c r="H12" s="4">
        <f t="shared" si="2"/>
        <v>27</v>
      </c>
      <c r="I12">
        <v>5</v>
      </c>
      <c r="J12" s="4">
        <f>21-I12</f>
        <v>16</v>
      </c>
      <c r="M12" s="4">
        <f t="shared" si="4"/>
        <v>68</v>
      </c>
      <c r="N12">
        <v>9</v>
      </c>
      <c r="O12">
        <v>5</v>
      </c>
    </row>
    <row r="13" spans="1:15" ht="12.75">
      <c r="A13" t="s">
        <v>150</v>
      </c>
      <c r="B13" t="s">
        <v>151</v>
      </c>
      <c r="C13">
        <v>23</v>
      </c>
      <c r="D13" s="4">
        <f>32-C13</f>
        <v>9</v>
      </c>
      <c r="E13">
        <v>6</v>
      </c>
      <c r="F13" s="4">
        <f>32-E13</f>
        <v>26</v>
      </c>
      <c r="G13">
        <v>28</v>
      </c>
      <c r="H13" s="4">
        <f t="shared" si="2"/>
        <v>26</v>
      </c>
      <c r="K13">
        <v>19</v>
      </c>
      <c r="L13" s="4">
        <f>22-K13</f>
        <v>3</v>
      </c>
      <c r="M13" s="4">
        <f t="shared" si="4"/>
        <v>64</v>
      </c>
      <c r="N13">
        <v>10</v>
      </c>
      <c r="O13">
        <v>4</v>
      </c>
    </row>
    <row r="14" spans="1:15" ht="12.75">
      <c r="A14" t="s">
        <v>91</v>
      </c>
      <c r="B14" t="s">
        <v>92</v>
      </c>
      <c r="C14">
        <v>23</v>
      </c>
      <c r="D14" s="4">
        <f>32-C14</f>
        <v>9</v>
      </c>
      <c r="E14">
        <v>24.5</v>
      </c>
      <c r="F14" s="4">
        <f>32-E14</f>
        <v>7.5</v>
      </c>
      <c r="G14">
        <v>22</v>
      </c>
      <c r="H14" s="4">
        <f t="shared" si="2"/>
        <v>32</v>
      </c>
      <c r="I14">
        <v>16</v>
      </c>
      <c r="J14" s="4">
        <f>21-I14</f>
        <v>5</v>
      </c>
      <c r="K14">
        <v>13</v>
      </c>
      <c r="L14" s="4">
        <f>22-K14</f>
        <v>9</v>
      </c>
      <c r="M14" s="4">
        <f t="shared" si="4"/>
        <v>62.5</v>
      </c>
      <c r="N14">
        <v>11</v>
      </c>
      <c r="O14">
        <v>3</v>
      </c>
    </row>
    <row r="15" spans="1:15" ht="12.75">
      <c r="A15" t="s">
        <v>148</v>
      </c>
      <c r="B15" t="s">
        <v>86</v>
      </c>
      <c r="C15">
        <v>3</v>
      </c>
      <c r="D15" s="4">
        <f>32-C15</f>
        <v>29</v>
      </c>
      <c r="E15">
        <v>2</v>
      </c>
      <c r="F15" s="4">
        <f>32-E15</f>
        <v>30</v>
      </c>
      <c r="M15" s="4">
        <f t="shared" si="4"/>
        <v>59</v>
      </c>
      <c r="N15">
        <v>12</v>
      </c>
      <c r="O15">
        <v>2</v>
      </c>
    </row>
    <row r="16" spans="1:15" ht="12.75">
      <c r="A16" t="s">
        <v>76</v>
      </c>
      <c r="B16" t="s">
        <v>21</v>
      </c>
      <c r="G16">
        <v>6</v>
      </c>
      <c r="H16" s="4">
        <f aca="true" t="shared" si="5" ref="H16:H21">54-G16</f>
        <v>48</v>
      </c>
      <c r="K16">
        <v>15</v>
      </c>
      <c r="L16" s="4">
        <f>22-K16</f>
        <v>7</v>
      </c>
      <c r="M16" s="4">
        <f t="shared" si="4"/>
        <v>55</v>
      </c>
      <c r="N16">
        <v>13</v>
      </c>
      <c r="O16">
        <v>1</v>
      </c>
    </row>
    <row r="17" spans="1:14" ht="12.75">
      <c r="A17" t="s">
        <v>88</v>
      </c>
      <c r="B17" t="s">
        <v>89</v>
      </c>
      <c r="C17">
        <v>23</v>
      </c>
      <c r="D17" s="4">
        <f>32-C17</f>
        <v>9</v>
      </c>
      <c r="E17">
        <v>5</v>
      </c>
      <c r="F17" s="4">
        <f>32-E17</f>
        <v>27</v>
      </c>
      <c r="G17">
        <v>41.5</v>
      </c>
      <c r="H17" s="4">
        <f t="shared" si="5"/>
        <v>12.5</v>
      </c>
      <c r="I17">
        <v>16</v>
      </c>
      <c r="J17" s="4">
        <f>21-I17</f>
        <v>5</v>
      </c>
      <c r="M17" s="4">
        <f t="shared" si="4"/>
        <v>53.5</v>
      </c>
      <c r="N17">
        <v>14</v>
      </c>
    </row>
    <row r="18" spans="1:14" ht="12.75">
      <c r="A18" t="s">
        <v>32</v>
      </c>
      <c r="B18" t="s">
        <v>87</v>
      </c>
      <c r="G18" s="5">
        <v>1</v>
      </c>
      <c r="H18" s="4">
        <f t="shared" si="5"/>
        <v>53</v>
      </c>
      <c r="M18" s="4">
        <f t="shared" si="4"/>
        <v>53</v>
      </c>
      <c r="N18">
        <v>15</v>
      </c>
    </row>
    <row r="19" spans="1:14" ht="12.75">
      <c r="A19" t="s">
        <v>184</v>
      </c>
      <c r="B19" t="s">
        <v>185</v>
      </c>
      <c r="C19">
        <v>7.5</v>
      </c>
      <c r="D19" s="4">
        <f>32-C19</f>
        <v>24.5</v>
      </c>
      <c r="E19">
        <v>24.5</v>
      </c>
      <c r="F19" s="4">
        <f>32-E19</f>
        <v>7.5</v>
      </c>
      <c r="G19">
        <v>41.5</v>
      </c>
      <c r="H19" s="4">
        <f t="shared" si="5"/>
        <v>12.5</v>
      </c>
      <c r="I19">
        <v>16</v>
      </c>
      <c r="J19" s="4">
        <f>21-I19</f>
        <v>5</v>
      </c>
      <c r="K19">
        <v>19</v>
      </c>
      <c r="L19" s="4">
        <f>22-K19</f>
        <v>3</v>
      </c>
      <c r="M19" s="4">
        <f t="shared" si="4"/>
        <v>52.5</v>
      </c>
      <c r="N19">
        <v>16</v>
      </c>
    </row>
    <row r="20" spans="1:14" ht="12.75">
      <c r="A20" t="s">
        <v>182</v>
      </c>
      <c r="B20" t="s">
        <v>183</v>
      </c>
      <c r="C20">
        <v>5</v>
      </c>
      <c r="D20" s="4">
        <f>32-C20</f>
        <v>27</v>
      </c>
      <c r="E20">
        <v>24.5</v>
      </c>
      <c r="F20" s="4">
        <f>32-E20</f>
        <v>7.5</v>
      </c>
      <c r="G20">
        <v>41.5</v>
      </c>
      <c r="H20" s="4">
        <f t="shared" si="5"/>
        <v>12.5</v>
      </c>
      <c r="I20">
        <v>16</v>
      </c>
      <c r="J20" s="4">
        <f>21-I20</f>
        <v>5</v>
      </c>
      <c r="M20" s="4">
        <f t="shared" si="4"/>
        <v>52</v>
      </c>
      <c r="N20">
        <v>17</v>
      </c>
    </row>
    <row r="21" spans="1:14" ht="12.75">
      <c r="A21" t="s">
        <v>90</v>
      </c>
      <c r="B21" t="s">
        <v>15</v>
      </c>
      <c r="G21">
        <v>3</v>
      </c>
      <c r="H21" s="4">
        <f t="shared" si="5"/>
        <v>51</v>
      </c>
      <c r="M21" s="4">
        <f t="shared" si="4"/>
        <v>51</v>
      </c>
      <c r="N21">
        <v>18</v>
      </c>
    </row>
    <row r="22" spans="1:14" ht="12.75">
      <c r="A22" t="s">
        <v>32</v>
      </c>
      <c r="B22" t="s">
        <v>31</v>
      </c>
      <c r="C22">
        <v>23</v>
      </c>
      <c r="D22" s="4">
        <f>32-C22</f>
        <v>9</v>
      </c>
      <c r="E22">
        <v>24.5</v>
      </c>
      <c r="F22" s="4">
        <f>32-E22</f>
        <v>7.5</v>
      </c>
      <c r="I22">
        <v>4</v>
      </c>
      <c r="J22" s="4">
        <f>21-I22</f>
        <v>17</v>
      </c>
      <c r="K22">
        <v>5</v>
      </c>
      <c r="L22" s="4">
        <f>22-K22</f>
        <v>17</v>
      </c>
      <c r="M22" s="4">
        <f t="shared" si="4"/>
        <v>50.5</v>
      </c>
      <c r="N22">
        <v>19</v>
      </c>
    </row>
    <row r="23" spans="1:14" ht="12.75">
      <c r="A23" t="s">
        <v>85</v>
      </c>
      <c r="B23" t="s">
        <v>149</v>
      </c>
      <c r="C23">
        <v>9.5</v>
      </c>
      <c r="D23" s="4">
        <f>32-C23</f>
        <v>22.5</v>
      </c>
      <c r="E23">
        <v>4</v>
      </c>
      <c r="F23" s="4">
        <f>32-E23</f>
        <v>28</v>
      </c>
      <c r="M23" s="4">
        <f t="shared" si="4"/>
        <v>50.5</v>
      </c>
      <c r="N23">
        <v>20</v>
      </c>
    </row>
    <row r="24" spans="1:14" ht="12.75">
      <c r="A24" t="s">
        <v>144</v>
      </c>
      <c r="B24" t="s">
        <v>145</v>
      </c>
      <c r="C24">
        <v>2</v>
      </c>
      <c r="D24" s="4">
        <f>32-C24</f>
        <v>30</v>
      </c>
      <c r="E24">
        <v>13</v>
      </c>
      <c r="F24" s="4">
        <f>32-E24</f>
        <v>19</v>
      </c>
      <c r="M24" s="4">
        <f t="shared" si="4"/>
        <v>49</v>
      </c>
      <c r="N24">
        <v>21</v>
      </c>
    </row>
    <row r="25" spans="1:14" ht="12.75">
      <c r="A25" t="s">
        <v>66</v>
      </c>
      <c r="B25" t="s">
        <v>44</v>
      </c>
      <c r="G25">
        <v>7</v>
      </c>
      <c r="H25" s="4">
        <f>54-G25</f>
        <v>47</v>
      </c>
      <c r="M25" s="4">
        <f t="shared" si="4"/>
        <v>47</v>
      </c>
      <c r="N25">
        <v>23</v>
      </c>
    </row>
    <row r="26" spans="1:14" ht="12.75">
      <c r="A26" t="s">
        <v>102</v>
      </c>
      <c r="B26" t="s">
        <v>103</v>
      </c>
      <c r="G26">
        <v>10</v>
      </c>
      <c r="H26" s="4">
        <f>54-G26</f>
        <v>44</v>
      </c>
      <c r="K26">
        <v>19</v>
      </c>
      <c r="L26" s="4">
        <f>22-K26</f>
        <v>3</v>
      </c>
      <c r="M26" s="4">
        <f t="shared" si="4"/>
        <v>47</v>
      </c>
      <c r="N26">
        <v>22</v>
      </c>
    </row>
    <row r="27" spans="1:14" ht="12.75">
      <c r="A27" t="s">
        <v>95</v>
      </c>
      <c r="B27" t="s">
        <v>96</v>
      </c>
      <c r="G27">
        <v>8</v>
      </c>
      <c r="H27" s="4">
        <f>54-G27</f>
        <v>46</v>
      </c>
      <c r="M27" s="4">
        <f t="shared" si="4"/>
        <v>46</v>
      </c>
      <c r="N27">
        <v>25</v>
      </c>
    </row>
    <row r="28" spans="1:14" ht="12.75">
      <c r="A28" t="s">
        <v>208</v>
      </c>
      <c r="B28" t="s">
        <v>209</v>
      </c>
      <c r="G28">
        <v>24</v>
      </c>
      <c r="H28" s="4">
        <f>54-G28</f>
        <v>30</v>
      </c>
      <c r="K28">
        <v>6</v>
      </c>
      <c r="L28" s="4">
        <f>22-K28</f>
        <v>16</v>
      </c>
      <c r="M28" s="4">
        <f t="shared" si="4"/>
        <v>46</v>
      </c>
      <c r="N28">
        <v>24</v>
      </c>
    </row>
    <row r="29" spans="1:14" ht="12.75">
      <c r="A29" t="s">
        <v>166</v>
      </c>
      <c r="B29" t="s">
        <v>65</v>
      </c>
      <c r="C29">
        <v>7.5</v>
      </c>
      <c r="D29" s="4">
        <f>32-C29</f>
        <v>24.5</v>
      </c>
      <c r="E29">
        <v>10.5</v>
      </c>
      <c r="F29" s="4">
        <f>32-E29</f>
        <v>21.5</v>
      </c>
      <c r="M29" s="4">
        <f t="shared" si="4"/>
        <v>46</v>
      </c>
      <c r="N29">
        <v>26</v>
      </c>
    </row>
    <row r="30" spans="1:14" ht="12.75">
      <c r="A30" t="s">
        <v>99</v>
      </c>
      <c r="B30" t="s">
        <v>100</v>
      </c>
      <c r="G30">
        <v>9</v>
      </c>
      <c r="H30" s="4">
        <f>54-G30</f>
        <v>45</v>
      </c>
      <c r="M30" s="4">
        <f t="shared" si="4"/>
        <v>45</v>
      </c>
      <c r="N30">
        <v>27</v>
      </c>
    </row>
    <row r="31" spans="1:14" ht="12.75">
      <c r="A31" t="s">
        <v>22</v>
      </c>
      <c r="B31" t="s">
        <v>181</v>
      </c>
      <c r="C31">
        <v>23</v>
      </c>
      <c r="D31" s="4">
        <f>32-C31</f>
        <v>9</v>
      </c>
      <c r="E31">
        <v>24.5</v>
      </c>
      <c r="F31" s="4">
        <f>32-E31</f>
        <v>7.5</v>
      </c>
      <c r="G31">
        <v>41.5</v>
      </c>
      <c r="H31" s="4">
        <f>54-G31</f>
        <v>12.5</v>
      </c>
      <c r="I31">
        <v>16</v>
      </c>
      <c r="J31" s="4">
        <f>21-I31</f>
        <v>5</v>
      </c>
      <c r="K31">
        <v>14</v>
      </c>
      <c r="L31" s="4">
        <f>22-K31</f>
        <v>8</v>
      </c>
      <c r="M31" s="4">
        <f t="shared" si="4"/>
        <v>42</v>
      </c>
      <c r="N31">
        <v>28</v>
      </c>
    </row>
    <row r="32" spans="1:14" ht="12.75">
      <c r="A32" t="s">
        <v>104</v>
      </c>
      <c r="B32" t="s">
        <v>105</v>
      </c>
      <c r="G32">
        <v>13.5</v>
      </c>
      <c r="H32" s="4">
        <f>54-G32</f>
        <v>40.5</v>
      </c>
      <c r="M32" s="4">
        <f t="shared" si="4"/>
        <v>40.5</v>
      </c>
      <c r="N32">
        <v>29</v>
      </c>
    </row>
    <row r="33" spans="1:14" ht="12.75">
      <c r="A33" t="s">
        <v>109</v>
      </c>
      <c r="B33" t="s">
        <v>110</v>
      </c>
      <c r="G33">
        <v>13.5</v>
      </c>
      <c r="H33" s="4">
        <f>54-G33</f>
        <v>40.5</v>
      </c>
      <c r="M33" s="4">
        <f t="shared" si="4"/>
        <v>40.5</v>
      </c>
      <c r="N33">
        <v>30</v>
      </c>
    </row>
    <row r="34" spans="1:14" ht="12.75">
      <c r="A34" t="s">
        <v>249</v>
      </c>
      <c r="B34" t="s">
        <v>250</v>
      </c>
      <c r="G34">
        <v>15</v>
      </c>
      <c r="H34" s="4">
        <f>54-G34</f>
        <v>39</v>
      </c>
      <c r="M34" s="4">
        <f t="shared" si="4"/>
        <v>39</v>
      </c>
      <c r="N34">
        <v>32</v>
      </c>
    </row>
    <row r="35" spans="1:14" ht="12.75">
      <c r="A35" t="s">
        <v>88</v>
      </c>
      <c r="B35" t="s">
        <v>38</v>
      </c>
      <c r="C35">
        <v>12</v>
      </c>
      <c r="D35" s="4">
        <f>32-C35</f>
        <v>20</v>
      </c>
      <c r="E35">
        <v>24.5</v>
      </c>
      <c r="F35" s="4">
        <f>32-E35</f>
        <v>7.5</v>
      </c>
      <c r="I35">
        <v>9.5</v>
      </c>
      <c r="J35" s="4">
        <f>21-I35</f>
        <v>11.5</v>
      </c>
      <c r="M35" s="4">
        <f t="shared" si="4"/>
        <v>39</v>
      </c>
      <c r="N35">
        <v>31</v>
      </c>
    </row>
    <row r="36" spans="1:14" ht="12.75">
      <c r="A36" t="s">
        <v>101</v>
      </c>
      <c r="B36" t="s">
        <v>21</v>
      </c>
      <c r="G36">
        <v>16</v>
      </c>
      <c r="H36" s="4">
        <f>54-G36</f>
        <v>38</v>
      </c>
      <c r="M36" s="4">
        <f aca="true" t="shared" si="6" ref="M36:M67">D36+F36+H36+J36+L36</f>
        <v>38</v>
      </c>
      <c r="N36">
        <v>33</v>
      </c>
    </row>
    <row r="37" spans="1:14" ht="12.75">
      <c r="A37" t="s">
        <v>251</v>
      </c>
      <c r="B37" t="s">
        <v>13</v>
      </c>
      <c r="G37">
        <v>18</v>
      </c>
      <c r="H37" s="4">
        <f>54-G37</f>
        <v>36</v>
      </c>
      <c r="M37" s="4">
        <f t="shared" si="6"/>
        <v>36</v>
      </c>
      <c r="N37">
        <v>34</v>
      </c>
    </row>
    <row r="38" spans="1:14" ht="12.75">
      <c r="A38" t="s">
        <v>252</v>
      </c>
      <c r="B38" t="s">
        <v>253</v>
      </c>
      <c r="G38">
        <v>19</v>
      </c>
      <c r="H38" s="4">
        <f>54-G38</f>
        <v>35</v>
      </c>
      <c r="M38" s="4">
        <f t="shared" si="6"/>
        <v>35</v>
      </c>
      <c r="N38">
        <v>35</v>
      </c>
    </row>
    <row r="39" spans="1:14" ht="12.75">
      <c r="A39" t="s">
        <v>12</v>
      </c>
      <c r="B39" t="s">
        <v>13</v>
      </c>
      <c r="C39">
        <v>23</v>
      </c>
      <c r="D39" s="4">
        <f>32-C39</f>
        <v>9</v>
      </c>
      <c r="E39">
        <v>24.5</v>
      </c>
      <c r="F39" s="4">
        <f>32-E39</f>
        <v>7.5</v>
      </c>
      <c r="K39">
        <v>4</v>
      </c>
      <c r="L39" s="4">
        <f>22-K39</f>
        <v>18</v>
      </c>
      <c r="M39" s="4">
        <f t="shared" si="6"/>
        <v>34.5</v>
      </c>
      <c r="N39">
        <v>36</v>
      </c>
    </row>
    <row r="40" spans="1:14" ht="12.75">
      <c r="A40" t="s">
        <v>254</v>
      </c>
      <c r="B40" t="s">
        <v>255</v>
      </c>
      <c r="G40">
        <v>20</v>
      </c>
      <c r="H40" s="4">
        <f>54-G40</f>
        <v>34</v>
      </c>
      <c r="M40" s="4">
        <f t="shared" si="6"/>
        <v>34</v>
      </c>
      <c r="N40">
        <v>38</v>
      </c>
    </row>
    <row r="41" spans="1:14" ht="12.75">
      <c r="A41" t="s">
        <v>28</v>
      </c>
      <c r="B41" t="s">
        <v>29</v>
      </c>
      <c r="C41">
        <v>23</v>
      </c>
      <c r="D41" s="4">
        <f>32-C41</f>
        <v>9</v>
      </c>
      <c r="E41">
        <v>24.5</v>
      </c>
      <c r="F41" s="4">
        <f>32-E41</f>
        <v>7.5</v>
      </c>
      <c r="G41">
        <v>41.5</v>
      </c>
      <c r="H41" s="4">
        <f>54-G41</f>
        <v>12.5</v>
      </c>
      <c r="I41">
        <v>16</v>
      </c>
      <c r="J41" s="4">
        <f>21-I41</f>
        <v>5</v>
      </c>
      <c r="M41" s="4">
        <f t="shared" si="6"/>
        <v>34</v>
      </c>
      <c r="N41">
        <v>37</v>
      </c>
    </row>
    <row r="42" spans="1:14" ht="12.75">
      <c r="A42" t="s">
        <v>256</v>
      </c>
      <c r="B42" t="s">
        <v>257</v>
      </c>
      <c r="G42">
        <v>21</v>
      </c>
      <c r="H42" s="4">
        <f>54-G42</f>
        <v>33</v>
      </c>
      <c r="M42" s="4">
        <f t="shared" si="6"/>
        <v>33</v>
      </c>
      <c r="N42">
        <v>39</v>
      </c>
    </row>
    <row r="43" spans="1:14" ht="12.75">
      <c r="A43" t="s">
        <v>164</v>
      </c>
      <c r="B43" t="s">
        <v>165</v>
      </c>
      <c r="C43">
        <v>23</v>
      </c>
      <c r="D43" s="4">
        <f>32-C43</f>
        <v>9</v>
      </c>
      <c r="E43">
        <v>9</v>
      </c>
      <c r="F43" s="4">
        <f>32-E43</f>
        <v>23</v>
      </c>
      <c r="M43" s="4">
        <f t="shared" si="6"/>
        <v>32</v>
      </c>
      <c r="N43">
        <v>40</v>
      </c>
    </row>
    <row r="44" spans="1:14" ht="12.75">
      <c r="A44" t="s">
        <v>184</v>
      </c>
      <c r="B44" t="s">
        <v>38</v>
      </c>
      <c r="G44">
        <v>41.5</v>
      </c>
      <c r="H44" s="4">
        <f>54-G44</f>
        <v>12.5</v>
      </c>
      <c r="I44">
        <v>3</v>
      </c>
      <c r="J44" s="4">
        <f>21-I44</f>
        <v>18</v>
      </c>
      <c r="M44" s="4">
        <f t="shared" si="6"/>
        <v>30.5</v>
      </c>
      <c r="N44">
        <v>42</v>
      </c>
    </row>
    <row r="45" spans="1:14" ht="12.75">
      <c r="A45" t="s">
        <v>187</v>
      </c>
      <c r="B45" t="s">
        <v>188</v>
      </c>
      <c r="C45">
        <v>23</v>
      </c>
      <c r="D45" s="4">
        <f>32-C45</f>
        <v>9</v>
      </c>
      <c r="E45">
        <v>24.5</v>
      </c>
      <c r="F45" s="4">
        <f>32-E45</f>
        <v>7.5</v>
      </c>
      <c r="I45">
        <v>7</v>
      </c>
      <c r="J45" s="4">
        <f>21-I45</f>
        <v>14</v>
      </c>
      <c r="M45" s="4">
        <f t="shared" si="6"/>
        <v>30.5</v>
      </c>
      <c r="N45">
        <v>41</v>
      </c>
    </row>
    <row r="46" spans="1:14" ht="12.75">
      <c r="A46" t="s">
        <v>258</v>
      </c>
      <c r="B46" t="s">
        <v>172</v>
      </c>
      <c r="G46">
        <v>25</v>
      </c>
      <c r="H46" s="4">
        <f>54-G46</f>
        <v>29</v>
      </c>
      <c r="M46" s="4">
        <f t="shared" si="6"/>
        <v>29</v>
      </c>
      <c r="N46">
        <v>43</v>
      </c>
    </row>
    <row r="47" spans="1:14" ht="12.75">
      <c r="A47" t="s">
        <v>32</v>
      </c>
      <c r="B47" t="s">
        <v>44</v>
      </c>
      <c r="C47">
        <v>23</v>
      </c>
      <c r="D47" s="4">
        <f>32-C47</f>
        <v>9</v>
      </c>
      <c r="E47">
        <v>24.5</v>
      </c>
      <c r="F47" s="4">
        <f>32-E47</f>
        <v>7.5</v>
      </c>
      <c r="G47">
        <v>41.5</v>
      </c>
      <c r="H47" s="4">
        <f>54-G47</f>
        <v>12.5</v>
      </c>
      <c r="M47" s="4">
        <f t="shared" si="6"/>
        <v>29</v>
      </c>
      <c r="N47">
        <v>44</v>
      </c>
    </row>
    <row r="48" spans="1:14" ht="12.75">
      <c r="A48" t="s">
        <v>186</v>
      </c>
      <c r="B48" t="s">
        <v>25</v>
      </c>
      <c r="C48">
        <v>23</v>
      </c>
      <c r="D48" s="4">
        <f>32-C48</f>
        <v>9</v>
      </c>
      <c r="E48">
        <v>24.5</v>
      </c>
      <c r="F48" s="4">
        <f>32-E48</f>
        <v>7.5</v>
      </c>
      <c r="G48">
        <v>41.5</v>
      </c>
      <c r="H48" s="4">
        <f>54-G48</f>
        <v>12.5</v>
      </c>
      <c r="M48" s="4">
        <f t="shared" si="6"/>
        <v>29</v>
      </c>
      <c r="N48">
        <v>45</v>
      </c>
    </row>
    <row r="49" spans="1:14" ht="12.75">
      <c r="A49" t="s">
        <v>189</v>
      </c>
      <c r="B49" t="s">
        <v>190</v>
      </c>
      <c r="C49">
        <v>23</v>
      </c>
      <c r="D49" s="4">
        <f>32-C49</f>
        <v>9</v>
      </c>
      <c r="E49">
        <v>24.5</v>
      </c>
      <c r="F49" s="4">
        <f>32-E49</f>
        <v>7.5</v>
      </c>
      <c r="G49">
        <v>41.5</v>
      </c>
      <c r="H49" s="4">
        <f>54-G49</f>
        <v>12.5</v>
      </c>
      <c r="M49" s="4">
        <f t="shared" si="6"/>
        <v>29</v>
      </c>
      <c r="N49">
        <v>46</v>
      </c>
    </row>
    <row r="50" spans="1:14" ht="12.75">
      <c r="A50" t="s">
        <v>259</v>
      </c>
      <c r="B50" t="s">
        <v>260</v>
      </c>
      <c r="G50">
        <v>26</v>
      </c>
      <c r="H50" s="4">
        <f>54-G50</f>
        <v>28</v>
      </c>
      <c r="M50" s="4">
        <f t="shared" si="6"/>
        <v>28</v>
      </c>
      <c r="N50">
        <v>47</v>
      </c>
    </row>
    <row r="51" spans="1:14" ht="12.75">
      <c r="A51" t="s">
        <v>106</v>
      </c>
      <c r="B51" t="s">
        <v>107</v>
      </c>
      <c r="C51">
        <v>23</v>
      </c>
      <c r="D51" s="4">
        <f>32-C51</f>
        <v>9</v>
      </c>
      <c r="E51">
        <v>13</v>
      </c>
      <c r="F51" s="4">
        <f>32-E51</f>
        <v>19</v>
      </c>
      <c r="M51" s="4">
        <f t="shared" si="6"/>
        <v>28</v>
      </c>
      <c r="N51">
        <v>48</v>
      </c>
    </row>
    <row r="52" spans="1:14" ht="12.75">
      <c r="A52" t="s">
        <v>167</v>
      </c>
      <c r="B52" t="s">
        <v>21</v>
      </c>
      <c r="C52">
        <v>23</v>
      </c>
      <c r="D52" s="4">
        <f>32-C52</f>
        <v>9</v>
      </c>
      <c r="E52">
        <v>13</v>
      </c>
      <c r="F52" s="4">
        <f>32-E52</f>
        <v>19</v>
      </c>
      <c r="M52" s="4">
        <f t="shared" si="6"/>
        <v>28</v>
      </c>
      <c r="N52">
        <v>49</v>
      </c>
    </row>
    <row r="53" spans="1:14" ht="12.75">
      <c r="A53" t="s">
        <v>32</v>
      </c>
      <c r="B53" t="s">
        <v>180</v>
      </c>
      <c r="C53">
        <v>14</v>
      </c>
      <c r="D53" s="4">
        <f>32-C53</f>
        <v>18</v>
      </c>
      <c r="E53">
        <v>24.5</v>
      </c>
      <c r="F53" s="4">
        <f>32-E53</f>
        <v>7.5</v>
      </c>
      <c r="M53" s="4">
        <f t="shared" si="6"/>
        <v>25.5</v>
      </c>
      <c r="N53">
        <v>50</v>
      </c>
    </row>
    <row r="54" spans="1:14" ht="12.75">
      <c r="A54" t="s">
        <v>261</v>
      </c>
      <c r="B54" t="s">
        <v>262</v>
      </c>
      <c r="G54">
        <v>29</v>
      </c>
      <c r="H54" s="4">
        <f>54-G54</f>
        <v>25</v>
      </c>
      <c r="M54" s="4">
        <f t="shared" si="6"/>
        <v>25</v>
      </c>
      <c r="N54">
        <v>51</v>
      </c>
    </row>
    <row r="55" spans="1:14" ht="12.75">
      <c r="A55" t="s">
        <v>210</v>
      </c>
      <c r="B55" t="s">
        <v>15</v>
      </c>
      <c r="G55">
        <v>41.5</v>
      </c>
      <c r="H55" s="4">
        <f>54-G55</f>
        <v>12.5</v>
      </c>
      <c r="K55">
        <v>10</v>
      </c>
      <c r="L55" s="4">
        <f>22-K55</f>
        <v>12</v>
      </c>
      <c r="M55" s="4">
        <f t="shared" si="6"/>
        <v>24.5</v>
      </c>
      <c r="N55">
        <v>52</v>
      </c>
    </row>
    <row r="56" spans="1:14" ht="12.75">
      <c r="A56" t="s">
        <v>171</v>
      </c>
      <c r="B56" t="s">
        <v>172</v>
      </c>
      <c r="C56">
        <v>23</v>
      </c>
      <c r="D56" s="4">
        <f>32-C56</f>
        <v>9</v>
      </c>
      <c r="E56">
        <v>17</v>
      </c>
      <c r="F56" s="4">
        <f>32-E56</f>
        <v>15</v>
      </c>
      <c r="M56" s="4">
        <f t="shared" si="6"/>
        <v>24</v>
      </c>
      <c r="N56">
        <v>53</v>
      </c>
    </row>
    <row r="57" spans="1:14" ht="12.75">
      <c r="A57" t="s">
        <v>184</v>
      </c>
      <c r="B57" t="s">
        <v>214</v>
      </c>
      <c r="G57">
        <v>41.5</v>
      </c>
      <c r="H57" s="4">
        <f>54-G57</f>
        <v>12.5</v>
      </c>
      <c r="I57">
        <v>16</v>
      </c>
      <c r="J57" s="4">
        <f>21-I57</f>
        <v>5</v>
      </c>
      <c r="K57">
        <v>16</v>
      </c>
      <c r="L57" s="4">
        <f>22-K57</f>
        <v>6</v>
      </c>
      <c r="M57" s="4">
        <f t="shared" si="6"/>
        <v>23.5</v>
      </c>
      <c r="N57">
        <v>54</v>
      </c>
    </row>
    <row r="58" spans="1:14" ht="12.75">
      <c r="A58" t="s">
        <v>219</v>
      </c>
      <c r="B58" t="s">
        <v>15</v>
      </c>
      <c r="G58">
        <v>41.5</v>
      </c>
      <c r="H58" s="4">
        <f>54-G58</f>
        <v>12.5</v>
      </c>
      <c r="K58">
        <v>19</v>
      </c>
      <c r="L58" s="4">
        <f>22-K58</f>
        <v>3</v>
      </c>
      <c r="M58" s="4">
        <f t="shared" si="6"/>
        <v>15.5</v>
      </c>
      <c r="N58">
        <v>55</v>
      </c>
    </row>
    <row r="59" spans="1:14" ht="12.75">
      <c r="A59" t="s">
        <v>205</v>
      </c>
      <c r="B59" t="s">
        <v>206</v>
      </c>
      <c r="I59">
        <v>8</v>
      </c>
      <c r="J59" s="4">
        <f>21-I59</f>
        <v>13</v>
      </c>
      <c r="M59" s="4">
        <f t="shared" si="6"/>
        <v>13</v>
      </c>
      <c r="N59">
        <v>56</v>
      </c>
    </row>
    <row r="60" spans="1:14" ht="12.75">
      <c r="A60" t="s">
        <v>67</v>
      </c>
      <c r="B60" t="s">
        <v>65</v>
      </c>
      <c r="G60">
        <v>41.5</v>
      </c>
      <c r="H60" s="4">
        <f aca="true" t="shared" si="7" ref="H60:H70">54-G60</f>
        <v>12.5</v>
      </c>
      <c r="M60" s="4">
        <f t="shared" si="6"/>
        <v>12.5</v>
      </c>
      <c r="N60">
        <v>57</v>
      </c>
    </row>
    <row r="61" spans="1:14" ht="12.75">
      <c r="A61" t="s">
        <v>270</v>
      </c>
      <c r="B61" t="s">
        <v>271</v>
      </c>
      <c r="G61">
        <v>41.5</v>
      </c>
      <c r="H61" s="4">
        <f t="shared" si="7"/>
        <v>12.5</v>
      </c>
      <c r="M61" s="4">
        <f t="shared" si="6"/>
        <v>12.5</v>
      </c>
      <c r="N61">
        <v>58</v>
      </c>
    </row>
    <row r="62" spans="1:14" ht="12.75">
      <c r="A62" t="s">
        <v>256</v>
      </c>
      <c r="B62" t="s">
        <v>266</v>
      </c>
      <c r="G62">
        <v>41.5</v>
      </c>
      <c r="H62" s="4">
        <f t="shared" si="7"/>
        <v>12.5</v>
      </c>
      <c r="M62" s="4">
        <f t="shared" si="6"/>
        <v>12.5</v>
      </c>
      <c r="N62">
        <v>59</v>
      </c>
    </row>
    <row r="63" spans="1:14" ht="12.75">
      <c r="A63" t="s">
        <v>274</v>
      </c>
      <c r="B63" t="s">
        <v>275</v>
      </c>
      <c r="G63">
        <v>41.5</v>
      </c>
      <c r="H63" s="4">
        <f t="shared" si="7"/>
        <v>12.5</v>
      </c>
      <c r="M63" s="4">
        <f t="shared" si="6"/>
        <v>12.5</v>
      </c>
      <c r="N63">
        <v>60</v>
      </c>
    </row>
    <row r="64" spans="1:14" ht="12.75">
      <c r="A64" t="s">
        <v>269</v>
      </c>
      <c r="B64" t="s">
        <v>13</v>
      </c>
      <c r="G64">
        <v>41.5</v>
      </c>
      <c r="H64" s="4">
        <f t="shared" si="7"/>
        <v>12.5</v>
      </c>
      <c r="M64" s="4">
        <f t="shared" si="6"/>
        <v>12.5</v>
      </c>
      <c r="N64">
        <v>61</v>
      </c>
    </row>
    <row r="65" spans="1:14" ht="12.75">
      <c r="A65" t="s">
        <v>265</v>
      </c>
      <c r="B65" t="s">
        <v>206</v>
      </c>
      <c r="G65">
        <v>41.5</v>
      </c>
      <c r="H65" s="4">
        <f t="shared" si="7"/>
        <v>12.5</v>
      </c>
      <c r="M65" s="4">
        <f t="shared" si="6"/>
        <v>12.5</v>
      </c>
      <c r="N65">
        <v>62</v>
      </c>
    </row>
    <row r="66" spans="1:14" ht="12.75">
      <c r="A66" t="s">
        <v>268</v>
      </c>
      <c r="B66" t="s">
        <v>142</v>
      </c>
      <c r="G66">
        <v>41.5</v>
      </c>
      <c r="H66" s="4">
        <f t="shared" si="7"/>
        <v>12.5</v>
      </c>
      <c r="M66" s="4">
        <f t="shared" si="6"/>
        <v>12.5</v>
      </c>
      <c r="N66">
        <v>63</v>
      </c>
    </row>
    <row r="67" spans="1:14" ht="12.75">
      <c r="A67" t="s">
        <v>272</v>
      </c>
      <c r="B67" t="s">
        <v>273</v>
      </c>
      <c r="G67">
        <v>41.5</v>
      </c>
      <c r="H67" s="4">
        <f t="shared" si="7"/>
        <v>12.5</v>
      </c>
      <c r="M67" s="4">
        <f t="shared" si="6"/>
        <v>12.5</v>
      </c>
      <c r="N67">
        <v>64</v>
      </c>
    </row>
    <row r="68" spans="1:14" ht="12.75">
      <c r="A68" t="s">
        <v>85</v>
      </c>
      <c r="B68" t="s">
        <v>86</v>
      </c>
      <c r="G68">
        <v>41.5</v>
      </c>
      <c r="H68" s="4">
        <f t="shared" si="7"/>
        <v>12.5</v>
      </c>
      <c r="M68" s="4">
        <f aca="true" t="shared" si="8" ref="M68:M73">D68+F68+H68+J68+L68</f>
        <v>12.5</v>
      </c>
      <c r="N68">
        <v>65</v>
      </c>
    </row>
    <row r="69" spans="1:14" ht="12.75">
      <c r="A69" t="s">
        <v>263</v>
      </c>
      <c r="B69" t="s">
        <v>264</v>
      </c>
      <c r="G69">
        <v>41.5</v>
      </c>
      <c r="H69" s="4">
        <f t="shared" si="7"/>
        <v>12.5</v>
      </c>
      <c r="M69" s="4">
        <f t="shared" si="8"/>
        <v>12.5</v>
      </c>
      <c r="N69">
        <v>66</v>
      </c>
    </row>
    <row r="70" spans="1:14" ht="12.75">
      <c r="A70" t="s">
        <v>186</v>
      </c>
      <c r="B70" t="s">
        <v>267</v>
      </c>
      <c r="G70">
        <v>41.5</v>
      </c>
      <c r="H70" s="4">
        <f t="shared" si="7"/>
        <v>12.5</v>
      </c>
      <c r="M70" s="4">
        <f t="shared" si="8"/>
        <v>12.5</v>
      </c>
      <c r="N70">
        <v>67</v>
      </c>
    </row>
    <row r="71" spans="1:14" ht="12.75">
      <c r="A71" t="s">
        <v>211</v>
      </c>
      <c r="B71" t="s">
        <v>212</v>
      </c>
      <c r="K71">
        <v>11</v>
      </c>
      <c r="L71" s="4">
        <f>22-K71</f>
        <v>11</v>
      </c>
      <c r="M71" s="4">
        <f t="shared" si="8"/>
        <v>11</v>
      </c>
      <c r="N71">
        <v>68</v>
      </c>
    </row>
    <row r="72" spans="1:14" ht="12.75">
      <c r="A72" t="s">
        <v>276</v>
      </c>
      <c r="B72" t="s">
        <v>110</v>
      </c>
      <c r="I72">
        <v>11</v>
      </c>
      <c r="J72" s="4">
        <f>21-I72</f>
        <v>10</v>
      </c>
      <c r="M72" s="4">
        <f t="shared" si="8"/>
        <v>10</v>
      </c>
      <c r="N72">
        <v>69</v>
      </c>
    </row>
    <row r="73" spans="1:14" ht="12.75">
      <c r="A73" t="s">
        <v>141</v>
      </c>
      <c r="B73" t="s">
        <v>142</v>
      </c>
      <c r="K73">
        <v>19</v>
      </c>
      <c r="L73" s="4">
        <f>22-K73</f>
        <v>3</v>
      </c>
      <c r="M73" s="4">
        <f t="shared" si="8"/>
        <v>3</v>
      </c>
      <c r="N73">
        <v>70</v>
      </c>
    </row>
    <row r="75" spans="2:15" ht="12.75">
      <c r="B75" t="s">
        <v>10</v>
      </c>
      <c r="C75" s="4">
        <f aca="true" t="shared" si="9" ref="C75:M75">SUM(C4:C74)</f>
        <v>496</v>
      </c>
      <c r="D75" s="4">
        <f t="shared" si="9"/>
        <v>496</v>
      </c>
      <c r="E75" s="4">
        <f t="shared" si="9"/>
        <v>496</v>
      </c>
      <c r="F75" s="4">
        <f t="shared" si="9"/>
        <v>496</v>
      </c>
      <c r="G75" s="4">
        <f t="shared" si="9"/>
        <v>1431</v>
      </c>
      <c r="H75" s="4">
        <f t="shared" si="9"/>
        <v>1431</v>
      </c>
      <c r="I75" s="4">
        <f t="shared" si="9"/>
        <v>210</v>
      </c>
      <c r="J75" s="4">
        <f t="shared" si="9"/>
        <v>210</v>
      </c>
      <c r="K75" s="4">
        <f t="shared" si="9"/>
        <v>231</v>
      </c>
      <c r="L75" s="4">
        <f t="shared" si="9"/>
        <v>231</v>
      </c>
      <c r="M75" s="4">
        <f t="shared" si="9"/>
        <v>2864</v>
      </c>
      <c r="N75">
        <v>77</v>
      </c>
      <c r="O75" s="4">
        <f>SUM(O4:O36)</f>
        <v>100</v>
      </c>
    </row>
  </sheetData>
  <mergeCells count="5">
    <mergeCell ref="K1:L1"/>
    <mergeCell ref="C1:D1"/>
    <mergeCell ref="E1:F1"/>
    <mergeCell ref="G1:H1"/>
    <mergeCell ref="I1:J1"/>
  </mergeCells>
  <printOptions gridLines="1"/>
  <pageMargins left="0.14027777777777778" right="0.30972222222222223" top="0.6701388888888888" bottom="0.15" header="0.19027777777777777" footer="0.5118055555555555"/>
  <pageSetup horizontalDpi="300" verticalDpi="300" orientation="portrait" paperSize="9" scale="80"/>
  <headerFooter alignWithMargins="0">
    <oddHeader>&amp;L2009&amp;Cchallenge ETIENNE FRAMERY&amp;RTRUITES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K11" sqref="K11"/>
    </sheetView>
  </sheetViews>
  <sheetFormatPr defaultColWidth="11.421875" defaultRowHeight="12.75"/>
  <cols>
    <col min="2" max="2" width="10.28125" style="0" customWidth="1"/>
    <col min="3" max="3" width="8.28125" style="1" customWidth="1"/>
    <col min="4" max="4" width="7.00390625" style="0" customWidth="1"/>
    <col min="5" max="5" width="12.421875" style="0" customWidth="1"/>
    <col min="6" max="6" width="2.8515625" style="0" customWidth="1"/>
    <col min="7" max="7" width="11.8515625" style="0" customWidth="1"/>
    <col min="9" max="9" width="7.140625" style="1" customWidth="1"/>
    <col min="10" max="10" width="6.7109375" style="1" customWidth="1"/>
    <col min="11" max="11" width="12.421875" style="0" customWidth="1"/>
    <col min="12" max="12" width="3.28125" style="0" customWidth="1"/>
    <col min="15" max="15" width="5.8515625" style="1" customWidth="1"/>
    <col min="16" max="16" width="3.140625" style="0" customWidth="1"/>
    <col min="17" max="17" width="9.140625" style="0" customWidth="1"/>
  </cols>
  <sheetData>
    <row r="1" spans="1:11" ht="12.75">
      <c r="A1" s="33" t="s">
        <v>330</v>
      </c>
      <c r="B1" s="33"/>
      <c r="C1" s="33"/>
      <c r="D1" s="33"/>
      <c r="E1" s="33"/>
      <c r="F1" s="32" t="s">
        <v>331</v>
      </c>
      <c r="G1" s="32"/>
      <c r="H1" s="32"/>
      <c r="I1" s="32"/>
      <c r="J1" s="32"/>
      <c r="K1" s="32"/>
    </row>
    <row r="2" spans="1:11" ht="12.75">
      <c r="A2" t="s">
        <v>332</v>
      </c>
      <c r="B2" t="s">
        <v>7</v>
      </c>
      <c r="C2" s="1" t="s">
        <v>333</v>
      </c>
      <c r="D2" t="s">
        <v>8</v>
      </c>
      <c r="E2" t="s">
        <v>334</v>
      </c>
      <c r="G2" t="s">
        <v>332</v>
      </c>
      <c r="H2" t="s">
        <v>7</v>
      </c>
      <c r="I2" s="1" t="s">
        <v>333</v>
      </c>
      <c r="J2" s="1" t="s">
        <v>8</v>
      </c>
      <c r="K2" t="s">
        <v>334</v>
      </c>
    </row>
    <row r="3" spans="1:11" ht="12.75">
      <c r="A3" t="s">
        <v>26</v>
      </c>
      <c r="B3" t="s">
        <v>27</v>
      </c>
      <c r="C3" s="1">
        <v>134</v>
      </c>
      <c r="D3">
        <v>1</v>
      </c>
      <c r="E3">
        <v>20</v>
      </c>
      <c r="G3" t="s">
        <v>12</v>
      </c>
      <c r="H3" t="s">
        <v>13</v>
      </c>
      <c r="I3" s="1">
        <v>67</v>
      </c>
      <c r="J3" s="1">
        <v>1</v>
      </c>
      <c r="K3">
        <v>20</v>
      </c>
    </row>
    <row r="4" spans="1:11" ht="12.75">
      <c r="A4" t="s">
        <v>93</v>
      </c>
      <c r="B4" t="s">
        <v>94</v>
      </c>
      <c r="C4" s="1">
        <v>125.5</v>
      </c>
      <c r="D4">
        <v>2</v>
      </c>
      <c r="E4">
        <v>14</v>
      </c>
      <c r="G4" t="s">
        <v>14</v>
      </c>
      <c r="H4" t="s">
        <v>15</v>
      </c>
      <c r="I4" s="1">
        <v>50.5</v>
      </c>
      <c r="J4" s="1">
        <v>2</v>
      </c>
      <c r="K4">
        <v>14</v>
      </c>
    </row>
    <row r="5" spans="1:11" ht="12.75">
      <c r="A5" t="s">
        <v>43</v>
      </c>
      <c r="B5" t="s">
        <v>44</v>
      </c>
      <c r="C5" s="1">
        <v>111</v>
      </c>
      <c r="D5">
        <v>3</v>
      </c>
      <c r="E5">
        <v>11</v>
      </c>
      <c r="G5" t="s">
        <v>16</v>
      </c>
      <c r="H5" t="s">
        <v>17</v>
      </c>
      <c r="I5" s="1">
        <v>39</v>
      </c>
      <c r="J5" s="1">
        <v>3</v>
      </c>
      <c r="K5">
        <v>11</v>
      </c>
    </row>
    <row r="6" spans="1:11" ht="12.75">
      <c r="A6" t="s">
        <v>22</v>
      </c>
      <c r="B6" t="s">
        <v>23</v>
      </c>
      <c r="C6" s="1">
        <v>110</v>
      </c>
      <c r="D6">
        <v>4</v>
      </c>
      <c r="E6">
        <v>10</v>
      </c>
      <c r="G6" t="s">
        <v>18</v>
      </c>
      <c r="H6" t="s">
        <v>19</v>
      </c>
      <c r="I6" s="1">
        <v>33</v>
      </c>
      <c r="J6" s="1">
        <v>4</v>
      </c>
      <c r="K6">
        <v>10</v>
      </c>
    </row>
    <row r="7" spans="1:11" ht="12.75">
      <c r="A7" t="s">
        <v>41</v>
      </c>
      <c r="B7" t="s">
        <v>42</v>
      </c>
      <c r="C7" s="1">
        <v>108</v>
      </c>
      <c r="D7">
        <v>5</v>
      </c>
      <c r="E7">
        <v>9</v>
      </c>
      <c r="G7" t="s">
        <v>20</v>
      </c>
      <c r="H7" t="s">
        <v>21</v>
      </c>
      <c r="I7" s="1">
        <v>30.5</v>
      </c>
      <c r="J7" s="1">
        <v>5.5</v>
      </c>
      <c r="K7">
        <v>8.5</v>
      </c>
    </row>
    <row r="8" spans="1:11" ht="12.75">
      <c r="A8" t="s">
        <v>41</v>
      </c>
      <c r="B8" t="s">
        <v>89</v>
      </c>
      <c r="C8" s="1">
        <v>81.5</v>
      </c>
      <c r="D8">
        <v>6</v>
      </c>
      <c r="E8">
        <v>8</v>
      </c>
      <c r="G8" t="s">
        <v>22</v>
      </c>
      <c r="H8" t="s">
        <v>23</v>
      </c>
      <c r="I8" s="1">
        <v>30.5</v>
      </c>
      <c r="J8" s="1">
        <v>5.5</v>
      </c>
      <c r="K8">
        <v>8.5</v>
      </c>
    </row>
    <row r="9" spans="1:11" ht="12.75">
      <c r="A9" t="s">
        <v>83</v>
      </c>
      <c r="B9" t="s">
        <v>84</v>
      </c>
      <c r="C9" s="1">
        <v>73</v>
      </c>
      <c r="D9">
        <v>7</v>
      </c>
      <c r="E9">
        <v>7</v>
      </c>
      <c r="G9" t="s">
        <v>24</v>
      </c>
      <c r="H9" t="s">
        <v>25</v>
      </c>
      <c r="I9" s="1">
        <v>30</v>
      </c>
      <c r="J9" s="1">
        <v>7</v>
      </c>
      <c r="K9">
        <v>7</v>
      </c>
    </row>
    <row r="10" spans="1:11" ht="12.75">
      <c r="A10" t="s">
        <v>28</v>
      </c>
      <c r="B10" t="s">
        <v>25</v>
      </c>
      <c r="C10" s="1">
        <v>72.5</v>
      </c>
      <c r="D10">
        <v>8</v>
      </c>
      <c r="E10">
        <v>6</v>
      </c>
      <c r="G10" t="s">
        <v>26</v>
      </c>
      <c r="H10" t="s">
        <v>27</v>
      </c>
      <c r="I10" s="1">
        <v>28.5</v>
      </c>
      <c r="J10" s="1">
        <v>8</v>
      </c>
      <c r="K10">
        <v>6</v>
      </c>
    </row>
    <row r="11" spans="1:11" ht="12.75">
      <c r="A11" t="s">
        <v>20</v>
      </c>
      <c r="B11" t="s">
        <v>21</v>
      </c>
      <c r="C11" s="1">
        <v>68</v>
      </c>
      <c r="D11">
        <v>9</v>
      </c>
      <c r="E11">
        <v>5</v>
      </c>
      <c r="G11" t="s">
        <v>28</v>
      </c>
      <c r="H11" t="s">
        <v>29</v>
      </c>
      <c r="I11" s="1">
        <v>25.5</v>
      </c>
      <c r="J11" s="1">
        <v>9</v>
      </c>
      <c r="K11">
        <v>5</v>
      </c>
    </row>
    <row r="12" spans="1:11" ht="12.75">
      <c r="A12" t="s">
        <v>150</v>
      </c>
      <c r="B12" t="s">
        <v>151</v>
      </c>
      <c r="C12" s="1">
        <v>64</v>
      </c>
      <c r="D12">
        <v>10</v>
      </c>
      <c r="E12">
        <v>4</v>
      </c>
      <c r="G12" t="s">
        <v>30</v>
      </c>
      <c r="H12" t="s">
        <v>13</v>
      </c>
      <c r="I12" s="1">
        <v>24</v>
      </c>
      <c r="J12" s="1">
        <v>10.5</v>
      </c>
      <c r="K12">
        <v>3.5</v>
      </c>
    </row>
    <row r="13" spans="1:11" ht="12.75">
      <c r="A13" t="s">
        <v>91</v>
      </c>
      <c r="B13" t="s">
        <v>92</v>
      </c>
      <c r="C13" s="1">
        <v>62.5</v>
      </c>
      <c r="D13">
        <v>11</v>
      </c>
      <c r="E13">
        <v>3</v>
      </c>
      <c r="G13" t="s">
        <v>24</v>
      </c>
      <c r="H13" t="s">
        <v>31</v>
      </c>
      <c r="I13" s="1">
        <v>24</v>
      </c>
      <c r="J13" s="1">
        <v>10.5</v>
      </c>
      <c r="K13">
        <v>3.5</v>
      </c>
    </row>
    <row r="14" spans="1:11" ht="12.75">
      <c r="A14" t="s">
        <v>148</v>
      </c>
      <c r="B14" t="s">
        <v>86</v>
      </c>
      <c r="C14" s="1">
        <v>59</v>
      </c>
      <c r="D14">
        <v>12</v>
      </c>
      <c r="E14">
        <v>2</v>
      </c>
      <c r="G14" t="s">
        <v>32</v>
      </c>
      <c r="H14" t="s">
        <v>31</v>
      </c>
      <c r="I14" s="1">
        <v>21</v>
      </c>
      <c r="J14" s="1">
        <v>13</v>
      </c>
      <c r="K14">
        <v>1</v>
      </c>
    </row>
    <row r="15" spans="1:11" ht="12.75">
      <c r="A15" t="s">
        <v>76</v>
      </c>
      <c r="B15" t="s">
        <v>21</v>
      </c>
      <c r="C15" s="1">
        <v>55</v>
      </c>
      <c r="D15">
        <v>13</v>
      </c>
      <c r="E15">
        <v>1</v>
      </c>
      <c r="G15" t="s">
        <v>33</v>
      </c>
      <c r="H15" t="s">
        <v>34</v>
      </c>
      <c r="I15" s="1">
        <v>21</v>
      </c>
      <c r="J15" s="1">
        <v>13</v>
      </c>
      <c r="K15">
        <v>1</v>
      </c>
    </row>
    <row r="16" spans="7:11" ht="12.75">
      <c r="G16" t="s">
        <v>35</v>
      </c>
      <c r="H16" t="s">
        <v>36</v>
      </c>
      <c r="I16" s="1">
        <v>21</v>
      </c>
      <c r="J16" s="1">
        <v>13</v>
      </c>
      <c r="K16">
        <v>1</v>
      </c>
    </row>
    <row r="18" spans="1:11" ht="12.75">
      <c r="A18" s="33" t="s">
        <v>335</v>
      </c>
      <c r="B18" s="33"/>
      <c r="C18" s="33"/>
      <c r="D18" s="33"/>
      <c r="E18" s="33"/>
      <c r="F18" s="32" t="s">
        <v>336</v>
      </c>
      <c r="G18" s="32"/>
      <c r="H18" s="32"/>
      <c r="I18" s="32"/>
      <c r="J18" s="32"/>
      <c r="K18" s="32"/>
    </row>
    <row r="19" spans="1:11" ht="12.75">
      <c r="A19" t="s">
        <v>332</v>
      </c>
      <c r="B19" t="s">
        <v>7</v>
      </c>
      <c r="C19" s="1" t="s">
        <v>333</v>
      </c>
      <c r="D19" s="1" t="s">
        <v>8</v>
      </c>
      <c r="E19" t="s">
        <v>334</v>
      </c>
      <c r="G19" t="s">
        <v>332</v>
      </c>
      <c r="H19" t="s">
        <v>7</v>
      </c>
      <c r="I19" s="1" t="s">
        <v>333</v>
      </c>
      <c r="J19" s="1" t="s">
        <v>8</v>
      </c>
      <c r="K19" t="s">
        <v>334</v>
      </c>
    </row>
    <row r="20" spans="1:11" ht="12.75">
      <c r="A20" t="s">
        <v>141</v>
      </c>
      <c r="B20" t="s">
        <v>142</v>
      </c>
      <c r="C20" s="1">
        <v>110</v>
      </c>
      <c r="D20">
        <v>1</v>
      </c>
      <c r="E20">
        <v>20</v>
      </c>
      <c r="G20" s="20" t="s">
        <v>26</v>
      </c>
      <c r="H20" t="s">
        <v>27</v>
      </c>
      <c r="I20" s="1">
        <v>232</v>
      </c>
      <c r="J20" s="1">
        <v>1</v>
      </c>
      <c r="K20">
        <v>20</v>
      </c>
    </row>
    <row r="21" spans="1:11" ht="12.75">
      <c r="A21" t="s">
        <v>143</v>
      </c>
      <c r="B21" t="s">
        <v>13</v>
      </c>
      <c r="C21" s="1">
        <v>100</v>
      </c>
      <c r="D21">
        <v>2</v>
      </c>
      <c r="E21">
        <v>14</v>
      </c>
      <c r="G21" s="20" t="s">
        <v>22</v>
      </c>
      <c r="H21" t="s">
        <v>23</v>
      </c>
      <c r="I21" s="1">
        <v>170</v>
      </c>
      <c r="J21" s="1">
        <v>2</v>
      </c>
      <c r="K21">
        <v>14</v>
      </c>
    </row>
    <row r="22" spans="1:11" ht="12.75">
      <c r="A22" t="s">
        <v>64</v>
      </c>
      <c r="B22" t="s">
        <v>34</v>
      </c>
      <c r="C22" s="1">
        <v>97</v>
      </c>
      <c r="D22">
        <v>3</v>
      </c>
      <c r="E22">
        <v>11</v>
      </c>
      <c r="G22" s="20" t="s">
        <v>12</v>
      </c>
      <c r="H22" t="s">
        <v>13</v>
      </c>
      <c r="I22" s="1">
        <v>162</v>
      </c>
      <c r="J22" s="1">
        <v>3</v>
      </c>
      <c r="K22">
        <v>11</v>
      </c>
    </row>
    <row r="23" spans="1:11" ht="12.75">
      <c r="A23" t="s">
        <v>68</v>
      </c>
      <c r="B23" t="s">
        <v>15</v>
      </c>
      <c r="C23" s="1">
        <v>88</v>
      </c>
      <c r="D23">
        <v>4</v>
      </c>
      <c r="E23">
        <v>10</v>
      </c>
      <c r="G23" s="20" t="s">
        <v>41</v>
      </c>
      <c r="H23" t="s">
        <v>42</v>
      </c>
      <c r="I23" s="1">
        <v>160.5</v>
      </c>
      <c r="J23" s="1">
        <v>4</v>
      </c>
      <c r="K23">
        <v>10</v>
      </c>
    </row>
    <row r="24" spans="1:11" ht="12.75">
      <c r="A24" t="s">
        <v>30</v>
      </c>
      <c r="B24" t="s">
        <v>13</v>
      </c>
      <c r="C24" s="1">
        <v>85</v>
      </c>
      <c r="D24">
        <v>5</v>
      </c>
      <c r="E24">
        <v>9</v>
      </c>
      <c r="G24" s="20" t="s">
        <v>43</v>
      </c>
      <c r="H24" t="s">
        <v>44</v>
      </c>
      <c r="I24" s="1">
        <v>156</v>
      </c>
      <c r="J24" s="1">
        <v>5</v>
      </c>
      <c r="K24">
        <v>9</v>
      </c>
    </row>
    <row r="25" spans="1:11" ht="12.75">
      <c r="A25" t="s">
        <v>124</v>
      </c>
      <c r="B25" t="s">
        <v>23</v>
      </c>
      <c r="C25" s="1">
        <v>82.5</v>
      </c>
      <c r="D25">
        <v>6</v>
      </c>
      <c r="E25">
        <v>8</v>
      </c>
      <c r="G25" s="20" t="s">
        <v>20</v>
      </c>
      <c r="H25" t="s">
        <v>21</v>
      </c>
      <c r="I25" s="1">
        <v>143.5</v>
      </c>
      <c r="J25" s="1">
        <v>6</v>
      </c>
      <c r="K25">
        <v>8</v>
      </c>
    </row>
    <row r="26" spans="1:11" ht="12.75">
      <c r="A26" t="s">
        <v>26</v>
      </c>
      <c r="B26" t="s">
        <v>27</v>
      </c>
      <c r="C26" s="1">
        <v>69.5</v>
      </c>
      <c r="D26">
        <v>7</v>
      </c>
      <c r="E26">
        <v>7</v>
      </c>
      <c r="G26" t="s">
        <v>93</v>
      </c>
      <c r="H26" s="20" t="s">
        <v>94</v>
      </c>
      <c r="I26" s="1">
        <v>125.5</v>
      </c>
      <c r="J26" s="1">
        <v>7</v>
      </c>
      <c r="K26">
        <v>7</v>
      </c>
    </row>
    <row r="27" spans="1:11" ht="12.75">
      <c r="A27" t="s">
        <v>146</v>
      </c>
      <c r="B27" t="s">
        <v>147</v>
      </c>
      <c r="C27" s="1">
        <v>67</v>
      </c>
      <c r="D27">
        <v>8</v>
      </c>
      <c r="E27">
        <v>6</v>
      </c>
      <c r="G27" s="20" t="s">
        <v>32</v>
      </c>
      <c r="H27" t="s">
        <v>31</v>
      </c>
      <c r="I27" s="1">
        <v>117</v>
      </c>
      <c r="J27" s="1">
        <v>8</v>
      </c>
      <c r="K27">
        <v>6</v>
      </c>
    </row>
    <row r="28" spans="1:11" ht="12.75">
      <c r="A28" t="s">
        <v>18</v>
      </c>
      <c r="B28" t="s">
        <v>19</v>
      </c>
      <c r="C28" s="1">
        <v>63.5</v>
      </c>
      <c r="D28">
        <v>9</v>
      </c>
      <c r="E28">
        <v>5</v>
      </c>
      <c r="G28" s="20" t="s">
        <v>141</v>
      </c>
      <c r="H28" t="s">
        <v>142</v>
      </c>
      <c r="I28" s="1">
        <v>113</v>
      </c>
      <c r="J28" s="1">
        <v>9</v>
      </c>
      <c r="K28">
        <v>5</v>
      </c>
    </row>
    <row r="29" spans="1:11" ht="12.75">
      <c r="A29" t="s">
        <v>12</v>
      </c>
      <c r="B29" t="s">
        <v>13</v>
      </c>
      <c r="C29" s="1">
        <v>60.5</v>
      </c>
      <c r="D29">
        <v>10</v>
      </c>
      <c r="E29">
        <v>4</v>
      </c>
      <c r="G29" t="s">
        <v>28</v>
      </c>
      <c r="H29" s="20" t="s">
        <v>29</v>
      </c>
      <c r="I29" s="1">
        <v>110.5</v>
      </c>
      <c r="J29" s="1">
        <v>10</v>
      </c>
      <c r="K29">
        <v>4</v>
      </c>
    </row>
    <row r="30" spans="1:11" ht="12.75">
      <c r="A30" t="s">
        <v>153</v>
      </c>
      <c r="B30" t="s">
        <v>154</v>
      </c>
      <c r="C30" s="1">
        <v>60</v>
      </c>
      <c r="D30">
        <v>11</v>
      </c>
      <c r="E30">
        <v>3</v>
      </c>
      <c r="G30" s="20" t="s">
        <v>30</v>
      </c>
      <c r="H30" t="s">
        <v>13</v>
      </c>
      <c r="I30" s="1">
        <v>109</v>
      </c>
      <c r="J30" s="1">
        <v>11</v>
      </c>
      <c r="K30">
        <v>3</v>
      </c>
    </row>
    <row r="31" spans="1:11" ht="12.75">
      <c r="A31" t="s">
        <v>152</v>
      </c>
      <c r="B31" t="s">
        <v>44</v>
      </c>
      <c r="C31" s="1">
        <v>54</v>
      </c>
      <c r="D31">
        <v>12</v>
      </c>
      <c r="E31">
        <v>2</v>
      </c>
      <c r="G31" t="s">
        <v>143</v>
      </c>
      <c r="H31" t="s">
        <v>13</v>
      </c>
      <c r="I31" s="1">
        <v>100</v>
      </c>
      <c r="J31" s="1">
        <v>12</v>
      </c>
      <c r="K31">
        <v>2</v>
      </c>
    </row>
    <row r="32" spans="1:11" ht="12.75">
      <c r="A32" t="s">
        <v>66</v>
      </c>
      <c r="B32" t="s">
        <v>21</v>
      </c>
      <c r="C32" s="1">
        <v>52</v>
      </c>
      <c r="D32">
        <v>13</v>
      </c>
      <c r="E32">
        <v>1</v>
      </c>
      <c r="G32" t="s">
        <v>64</v>
      </c>
      <c r="H32" t="s">
        <v>34</v>
      </c>
      <c r="I32" s="1">
        <v>99</v>
      </c>
      <c r="J32" s="1">
        <v>13.5</v>
      </c>
      <c r="K32">
        <v>0.5</v>
      </c>
    </row>
    <row r="33" spans="7:11" ht="12.75">
      <c r="G33" t="s">
        <v>68</v>
      </c>
      <c r="H33" t="s">
        <v>15</v>
      </c>
      <c r="I33" s="1">
        <v>99</v>
      </c>
      <c r="J33" s="1">
        <v>13.5</v>
      </c>
      <c r="K33">
        <v>0.5</v>
      </c>
    </row>
    <row r="34" spans="1:5" ht="12.75">
      <c r="A34" s="33" t="s">
        <v>337</v>
      </c>
      <c r="B34" s="33"/>
      <c r="C34" s="33"/>
      <c r="D34" s="33"/>
      <c r="E34" s="33"/>
    </row>
    <row r="35" spans="1:11" ht="12.75">
      <c r="A35" t="s">
        <v>332</v>
      </c>
      <c r="B35" t="s">
        <v>7</v>
      </c>
      <c r="C35" s="1" t="s">
        <v>333</v>
      </c>
      <c r="D35" s="1" t="s">
        <v>8</v>
      </c>
      <c r="E35" t="s">
        <v>334</v>
      </c>
      <c r="G35" s="33" t="s">
        <v>338</v>
      </c>
      <c r="H35" s="33"/>
      <c r="I35" s="33"/>
      <c r="J35" s="33"/>
      <c r="K35" s="33"/>
    </row>
    <row r="36" spans="1:11" ht="12.75">
      <c r="A36" t="s">
        <v>43</v>
      </c>
      <c r="B36" t="s">
        <v>44</v>
      </c>
      <c r="C36" s="1">
        <v>53</v>
      </c>
      <c r="D36">
        <v>1</v>
      </c>
      <c r="E36">
        <v>20</v>
      </c>
      <c r="G36" t="s">
        <v>332</v>
      </c>
      <c r="H36" t="s">
        <v>7</v>
      </c>
      <c r="I36" s="1" t="s">
        <v>333</v>
      </c>
      <c r="J36" s="1" t="s">
        <v>8</v>
      </c>
      <c r="K36" t="s">
        <v>334</v>
      </c>
    </row>
    <row r="37" spans="1:11" ht="12.75">
      <c r="A37" t="s">
        <v>26</v>
      </c>
      <c r="B37" t="s">
        <v>27</v>
      </c>
      <c r="C37" s="1">
        <v>44.5</v>
      </c>
      <c r="D37">
        <v>2</v>
      </c>
      <c r="E37">
        <v>14</v>
      </c>
      <c r="G37" t="s">
        <v>12</v>
      </c>
      <c r="H37" t="s">
        <v>13</v>
      </c>
      <c r="I37" s="1">
        <v>58</v>
      </c>
      <c r="J37" s="1">
        <v>1</v>
      </c>
      <c r="K37">
        <v>20</v>
      </c>
    </row>
    <row r="38" spans="1:11" ht="12.75">
      <c r="A38" t="s">
        <v>144</v>
      </c>
      <c r="B38" t="s">
        <v>145</v>
      </c>
      <c r="C38" s="1">
        <v>42</v>
      </c>
      <c r="D38">
        <v>3</v>
      </c>
      <c r="E38">
        <v>11</v>
      </c>
      <c r="G38" t="s">
        <v>18</v>
      </c>
      <c r="H38" t="s">
        <v>19</v>
      </c>
      <c r="I38" s="1">
        <v>45</v>
      </c>
      <c r="J38" s="1">
        <v>2</v>
      </c>
      <c r="K38">
        <v>14</v>
      </c>
    </row>
    <row r="39" spans="1:11" ht="12.75">
      <c r="A39" t="s">
        <v>22</v>
      </c>
      <c r="B39" t="s">
        <v>23</v>
      </c>
      <c r="C39" s="1">
        <v>41.5</v>
      </c>
      <c r="D39">
        <v>4</v>
      </c>
      <c r="E39">
        <v>10</v>
      </c>
      <c r="G39" t="s">
        <v>26</v>
      </c>
      <c r="H39" t="s">
        <v>27</v>
      </c>
      <c r="I39" s="1">
        <v>42</v>
      </c>
      <c r="J39" s="1">
        <v>3</v>
      </c>
      <c r="K39">
        <v>11</v>
      </c>
    </row>
    <row r="40" spans="1:11" ht="12.75">
      <c r="A40" t="s">
        <v>12</v>
      </c>
      <c r="B40" t="s">
        <v>13</v>
      </c>
      <c r="C40" s="1">
        <v>40</v>
      </c>
      <c r="D40">
        <v>5</v>
      </c>
      <c r="E40">
        <v>9</v>
      </c>
      <c r="G40" t="s">
        <v>32</v>
      </c>
      <c r="H40" t="s">
        <v>31</v>
      </c>
      <c r="I40" s="1">
        <v>40</v>
      </c>
      <c r="J40" s="1">
        <v>4</v>
      </c>
      <c r="K40">
        <v>10</v>
      </c>
    </row>
    <row r="41" spans="1:11" ht="12.75">
      <c r="A41" t="s">
        <v>68</v>
      </c>
      <c r="B41" t="s">
        <v>15</v>
      </c>
      <c r="C41" s="1">
        <v>31</v>
      </c>
      <c r="D41">
        <v>6</v>
      </c>
      <c r="E41">
        <v>8</v>
      </c>
      <c r="G41" t="s">
        <v>141</v>
      </c>
      <c r="H41" t="s">
        <v>142</v>
      </c>
      <c r="I41" s="1">
        <v>37</v>
      </c>
      <c r="J41" s="1">
        <v>5</v>
      </c>
      <c r="K41">
        <v>9</v>
      </c>
    </row>
    <row r="42" spans="1:11" ht="12.75">
      <c r="A42" t="s">
        <v>18</v>
      </c>
      <c r="B42" t="s">
        <v>19</v>
      </c>
      <c r="C42" s="1">
        <v>30.5</v>
      </c>
      <c r="D42">
        <v>7</v>
      </c>
      <c r="E42">
        <v>7</v>
      </c>
      <c r="G42" t="s">
        <v>64</v>
      </c>
      <c r="H42" t="s">
        <v>34</v>
      </c>
      <c r="I42" s="1">
        <v>36</v>
      </c>
      <c r="J42" s="1">
        <v>6</v>
      </c>
      <c r="K42">
        <v>7.5</v>
      </c>
    </row>
    <row r="43" spans="1:11" ht="12.75">
      <c r="A43" t="s">
        <v>148</v>
      </c>
      <c r="B43" t="s">
        <v>86</v>
      </c>
      <c r="C43" s="1">
        <v>30</v>
      </c>
      <c r="D43">
        <v>8</v>
      </c>
      <c r="E43">
        <v>6</v>
      </c>
      <c r="G43" t="s">
        <v>71</v>
      </c>
      <c r="H43" t="s">
        <v>70</v>
      </c>
      <c r="I43" s="1">
        <v>36</v>
      </c>
      <c r="J43" s="1">
        <v>7</v>
      </c>
      <c r="K43">
        <v>7.5</v>
      </c>
    </row>
    <row r="44" spans="1:11" ht="12.75">
      <c r="A44" t="s">
        <v>41</v>
      </c>
      <c r="B44" t="s">
        <v>42</v>
      </c>
      <c r="C44" s="1">
        <v>29.5</v>
      </c>
      <c r="D44">
        <v>9</v>
      </c>
      <c r="E44">
        <v>5</v>
      </c>
      <c r="G44" t="s">
        <v>143</v>
      </c>
      <c r="H44" t="s">
        <v>13</v>
      </c>
      <c r="I44" s="1">
        <v>33</v>
      </c>
      <c r="J44" s="1">
        <v>8</v>
      </c>
      <c r="K44">
        <v>6</v>
      </c>
    </row>
    <row r="45" spans="1:11" ht="12.75">
      <c r="A45" t="s">
        <v>85</v>
      </c>
      <c r="B45" t="s">
        <v>149</v>
      </c>
      <c r="C45" s="1">
        <v>28</v>
      </c>
      <c r="D45">
        <v>10</v>
      </c>
      <c r="E45">
        <v>4</v>
      </c>
      <c r="G45" t="s">
        <v>66</v>
      </c>
      <c r="H45" t="s">
        <v>21</v>
      </c>
      <c r="I45" s="1">
        <v>32</v>
      </c>
      <c r="J45" s="1">
        <v>9</v>
      </c>
      <c r="K45">
        <v>5</v>
      </c>
    </row>
    <row r="46" spans="1:11" ht="12.75">
      <c r="A46" t="s">
        <v>146</v>
      </c>
      <c r="B46" t="s">
        <v>147</v>
      </c>
      <c r="C46" s="1">
        <v>27</v>
      </c>
      <c r="D46">
        <v>11.5</v>
      </c>
      <c r="E46">
        <v>2.5</v>
      </c>
      <c r="G46" t="s">
        <v>45</v>
      </c>
      <c r="H46" t="s">
        <v>46</v>
      </c>
      <c r="I46" s="1">
        <v>30</v>
      </c>
      <c r="J46" s="1">
        <v>10</v>
      </c>
      <c r="K46">
        <v>4</v>
      </c>
    </row>
    <row r="47" spans="1:11" ht="12.75">
      <c r="A47" t="s">
        <v>88</v>
      </c>
      <c r="B47" t="s">
        <v>89</v>
      </c>
      <c r="C47" s="1">
        <v>27</v>
      </c>
      <c r="D47">
        <v>11.5</v>
      </c>
      <c r="E47">
        <v>2.5</v>
      </c>
      <c r="G47" t="s">
        <v>32</v>
      </c>
      <c r="H47" t="s">
        <v>44</v>
      </c>
      <c r="I47" s="1">
        <v>29</v>
      </c>
      <c r="J47" s="1">
        <v>11</v>
      </c>
      <c r="K47">
        <v>3</v>
      </c>
    </row>
    <row r="48" spans="1:11" ht="12.75">
      <c r="A48" t="s">
        <v>20</v>
      </c>
      <c r="B48" t="s">
        <v>21</v>
      </c>
      <c r="C48" s="1">
        <v>26.5</v>
      </c>
      <c r="D48">
        <v>13</v>
      </c>
      <c r="E48">
        <v>1</v>
      </c>
      <c r="G48" t="s">
        <v>339</v>
      </c>
      <c r="H48" t="s">
        <v>156</v>
      </c>
      <c r="I48" s="1">
        <v>28</v>
      </c>
      <c r="J48" s="1">
        <v>12</v>
      </c>
      <c r="K48">
        <v>2</v>
      </c>
    </row>
    <row r="49" spans="7:11" ht="12.75">
      <c r="G49" t="s">
        <v>152</v>
      </c>
      <c r="H49" t="s">
        <v>44</v>
      </c>
      <c r="I49" s="1">
        <v>26</v>
      </c>
      <c r="J49" s="1">
        <v>13</v>
      </c>
      <c r="K49">
        <v>0.5</v>
      </c>
    </row>
    <row r="50" spans="1:11" ht="12.75">
      <c r="A50" s="33" t="s">
        <v>340</v>
      </c>
      <c r="B50" s="33"/>
      <c r="C50" s="33"/>
      <c r="D50" s="33"/>
      <c r="E50" s="33"/>
      <c r="G50" t="s">
        <v>20</v>
      </c>
      <c r="H50" t="s">
        <v>21</v>
      </c>
      <c r="I50" s="1">
        <v>26</v>
      </c>
      <c r="J50" s="1">
        <v>14</v>
      </c>
      <c r="K50">
        <v>0.5</v>
      </c>
    </row>
    <row r="51" spans="1:15" ht="12.75">
      <c r="A51" t="s">
        <v>332</v>
      </c>
      <c r="B51" t="s">
        <v>7</v>
      </c>
      <c r="C51" s="1" t="s">
        <v>333</v>
      </c>
      <c r="D51" s="1" t="s">
        <v>8</v>
      </c>
      <c r="E51" t="s">
        <v>334</v>
      </c>
      <c r="I51"/>
      <c r="J51"/>
      <c r="K51" s="1"/>
      <c r="O51"/>
    </row>
    <row r="52" spans="1:5" ht="12.75">
      <c r="A52" t="s">
        <v>32</v>
      </c>
      <c r="B52" t="s">
        <v>87</v>
      </c>
      <c r="C52" s="1">
        <v>53</v>
      </c>
      <c r="D52">
        <v>1</v>
      </c>
      <c r="E52">
        <v>20</v>
      </c>
    </row>
    <row r="53" spans="1:16" ht="12.75">
      <c r="A53" t="s">
        <v>83</v>
      </c>
      <c r="B53" t="s">
        <v>84</v>
      </c>
      <c r="C53" s="1">
        <v>52</v>
      </c>
      <c r="D53">
        <v>2</v>
      </c>
      <c r="E53">
        <v>14</v>
      </c>
      <c r="I53"/>
      <c r="K53" s="1"/>
      <c r="O53"/>
      <c r="P53" s="1"/>
    </row>
    <row r="54" spans="1:16" ht="12.75">
      <c r="A54" t="s">
        <v>90</v>
      </c>
      <c r="B54" t="s">
        <v>15</v>
      </c>
      <c r="C54" s="1">
        <v>51</v>
      </c>
      <c r="D54">
        <v>3</v>
      </c>
      <c r="E54">
        <v>11</v>
      </c>
      <c r="H54" t="s">
        <v>341</v>
      </c>
      <c r="I54"/>
      <c r="K54" s="1"/>
      <c r="O54"/>
      <c r="P54" s="1"/>
    </row>
    <row r="55" spans="1:16" ht="12.75">
      <c r="A55" t="s">
        <v>93</v>
      </c>
      <c r="B55" t="s">
        <v>94</v>
      </c>
      <c r="C55" s="1">
        <v>50</v>
      </c>
      <c r="D55">
        <v>4</v>
      </c>
      <c r="E55">
        <v>10</v>
      </c>
      <c r="G55" t="s">
        <v>342</v>
      </c>
      <c r="I55"/>
      <c r="K55" s="1"/>
      <c r="O55"/>
      <c r="P55" s="1"/>
    </row>
    <row r="56" spans="1:16" ht="12.75">
      <c r="A56" t="s">
        <v>43</v>
      </c>
      <c r="B56" t="s">
        <v>44</v>
      </c>
      <c r="C56" s="1">
        <v>49</v>
      </c>
      <c r="D56">
        <v>5</v>
      </c>
      <c r="E56">
        <v>9</v>
      </c>
      <c r="I56"/>
      <c r="K56" s="1"/>
      <c r="O56"/>
      <c r="P56" s="1"/>
    </row>
    <row r="57" spans="1:16" ht="12.75">
      <c r="A57" t="s">
        <v>76</v>
      </c>
      <c r="B57" t="s">
        <v>21</v>
      </c>
      <c r="C57" s="1">
        <v>48</v>
      </c>
      <c r="D57">
        <v>6</v>
      </c>
      <c r="E57">
        <v>8</v>
      </c>
      <c r="G57" t="s">
        <v>343</v>
      </c>
      <c r="I57"/>
      <c r="K57" s="1"/>
      <c r="O57"/>
      <c r="P57" s="1"/>
    </row>
    <row r="58" spans="1:16" ht="12.75">
      <c r="A58" t="s">
        <v>66</v>
      </c>
      <c r="B58" t="s">
        <v>44</v>
      </c>
      <c r="C58" s="1">
        <v>47</v>
      </c>
      <c r="D58">
        <v>7</v>
      </c>
      <c r="E58">
        <v>7</v>
      </c>
      <c r="I58"/>
      <c r="K58" s="1"/>
      <c r="O58"/>
      <c r="P58" s="1"/>
    </row>
    <row r="59" spans="1:16" ht="12.75">
      <c r="A59" t="s">
        <v>95</v>
      </c>
      <c r="B59" t="s">
        <v>96</v>
      </c>
      <c r="C59" s="1">
        <v>46</v>
      </c>
      <c r="D59">
        <v>8</v>
      </c>
      <c r="E59">
        <v>6</v>
      </c>
      <c r="G59" t="s">
        <v>344</v>
      </c>
      <c r="I59"/>
      <c r="K59" s="1"/>
      <c r="O59"/>
      <c r="P59" s="1"/>
    </row>
    <row r="60" spans="1:16" ht="12.75">
      <c r="A60" t="s">
        <v>99</v>
      </c>
      <c r="B60" t="s">
        <v>100</v>
      </c>
      <c r="C60" s="1">
        <v>45</v>
      </c>
      <c r="D60">
        <v>9</v>
      </c>
      <c r="E60">
        <v>5</v>
      </c>
      <c r="G60" t="s">
        <v>345</v>
      </c>
      <c r="I60"/>
      <c r="K60" s="1"/>
      <c r="O60"/>
      <c r="P60" s="1"/>
    </row>
    <row r="61" spans="1:16" ht="12.75">
      <c r="A61" t="s">
        <v>102</v>
      </c>
      <c r="B61" t="s">
        <v>103</v>
      </c>
      <c r="C61" s="1">
        <v>44</v>
      </c>
      <c r="D61">
        <v>10</v>
      </c>
      <c r="E61">
        <v>4</v>
      </c>
      <c r="I61"/>
      <c r="K61" s="1"/>
      <c r="O61"/>
      <c r="P61" s="1"/>
    </row>
    <row r="62" spans="1:16" ht="12.75">
      <c r="A62" t="s">
        <v>41</v>
      </c>
      <c r="B62" t="s">
        <v>42</v>
      </c>
      <c r="C62" s="1">
        <v>43</v>
      </c>
      <c r="D62">
        <v>11</v>
      </c>
      <c r="E62">
        <v>3</v>
      </c>
      <c r="I62"/>
      <c r="K62" s="1"/>
      <c r="O62"/>
      <c r="P62" s="1"/>
    </row>
    <row r="63" spans="1:16" ht="12.75">
      <c r="A63" t="s">
        <v>26</v>
      </c>
      <c r="B63" t="s">
        <v>27</v>
      </c>
      <c r="C63" s="1">
        <v>42</v>
      </c>
      <c r="D63">
        <v>12</v>
      </c>
      <c r="E63">
        <v>2</v>
      </c>
      <c r="I63"/>
      <c r="K63" s="1"/>
      <c r="O63"/>
      <c r="P63" s="1"/>
    </row>
    <row r="64" spans="1:16" ht="12.75">
      <c r="A64" t="s">
        <v>104</v>
      </c>
      <c r="B64" t="s">
        <v>105</v>
      </c>
      <c r="C64" s="1">
        <v>40.5</v>
      </c>
      <c r="D64">
        <v>13.5</v>
      </c>
      <c r="E64">
        <v>0.5</v>
      </c>
      <c r="I64"/>
      <c r="K64" s="1"/>
      <c r="O64"/>
      <c r="P64" s="1"/>
    </row>
    <row r="65" spans="1:16" ht="12.75">
      <c r="A65" t="s">
        <v>109</v>
      </c>
      <c r="B65" t="s">
        <v>110</v>
      </c>
      <c r="C65" s="1">
        <v>40.5</v>
      </c>
      <c r="D65">
        <v>13.5</v>
      </c>
      <c r="E65">
        <v>0.5</v>
      </c>
      <c r="I65"/>
      <c r="K65" s="1"/>
      <c r="O65"/>
      <c r="P65" s="1"/>
    </row>
    <row r="66" spans="9:16" ht="12.75">
      <c r="I66"/>
      <c r="K66" s="1"/>
      <c r="O66"/>
      <c r="P66" s="1"/>
    </row>
  </sheetData>
  <mergeCells count="7">
    <mergeCell ref="A34:E34"/>
    <mergeCell ref="G35:K35"/>
    <mergeCell ref="A50:E50"/>
    <mergeCell ref="A1:E1"/>
    <mergeCell ref="F1:K1"/>
    <mergeCell ref="A18:E18"/>
    <mergeCell ref="F18:K18"/>
  </mergeCells>
  <printOptions gridLines="1"/>
  <pageMargins left="0.2298611111111111" right="0.22013888888888888" top="0.1701388888888889" bottom="0.22013888888888888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5"/>
  <sheetViews>
    <sheetView zoomScale="75" zoomScaleNormal="75" workbookViewId="0" topLeftCell="A1">
      <selection activeCell="G18" sqref="G18"/>
    </sheetView>
  </sheetViews>
  <sheetFormatPr defaultColWidth="11.421875" defaultRowHeight="12.75"/>
  <cols>
    <col min="1" max="1" width="7.57421875" style="0" customWidth="1"/>
    <col min="2" max="16" width="10.57421875" style="0" customWidth="1"/>
    <col min="17" max="17" width="7.57421875" style="1" customWidth="1"/>
    <col min="18" max="18" width="7.8515625" style="0" customWidth="1"/>
    <col min="19" max="19" width="9.7109375" style="0" customWidth="1"/>
    <col min="20" max="20" width="7.00390625" style="0" customWidth="1"/>
    <col min="21" max="21" width="7.421875" style="0" customWidth="1"/>
    <col min="22" max="22" width="6.8515625" style="0" customWidth="1"/>
    <col min="23" max="23" width="6.421875" style="0" customWidth="1"/>
    <col min="24" max="24" width="8.00390625" style="0" customWidth="1"/>
  </cols>
  <sheetData>
    <row r="1" spans="1:17" ht="25.5">
      <c r="A1" t="s">
        <v>346</v>
      </c>
      <c r="B1" s="21" t="s">
        <v>347</v>
      </c>
      <c r="C1" s="21" t="s">
        <v>348</v>
      </c>
      <c r="D1" s="21" t="s">
        <v>349</v>
      </c>
      <c r="E1" s="21" t="s">
        <v>350</v>
      </c>
      <c r="F1" s="21" t="s">
        <v>351</v>
      </c>
      <c r="G1" s="22" t="s">
        <v>352</v>
      </c>
      <c r="H1" s="22" t="s">
        <v>353</v>
      </c>
      <c r="I1" s="22" t="s">
        <v>354</v>
      </c>
      <c r="J1" s="22" t="s">
        <v>355</v>
      </c>
      <c r="K1" s="22" t="s">
        <v>356</v>
      </c>
      <c r="L1" s="23" t="s">
        <v>357</v>
      </c>
      <c r="M1" s="23" t="s">
        <v>358</v>
      </c>
      <c r="N1" s="23" t="s">
        <v>359</v>
      </c>
      <c r="O1" s="23" t="s">
        <v>360</v>
      </c>
      <c r="P1" s="23" t="s">
        <v>361</v>
      </c>
      <c r="Q1" s="1" t="s">
        <v>346</v>
      </c>
    </row>
    <row r="2" spans="1:17" ht="25.5">
      <c r="A2" s="24" t="s">
        <v>362</v>
      </c>
      <c r="B2" s="22" t="s">
        <v>363</v>
      </c>
      <c r="C2" s="25" t="s">
        <v>364</v>
      </c>
      <c r="D2" s="22" t="s">
        <v>365</v>
      </c>
      <c r="E2" s="26" t="s">
        <v>366</v>
      </c>
      <c r="F2" s="22" t="s">
        <v>367</v>
      </c>
      <c r="G2" s="27" t="s">
        <v>368</v>
      </c>
      <c r="H2" s="27" t="s">
        <v>368</v>
      </c>
      <c r="I2" s="22" t="s">
        <v>369</v>
      </c>
      <c r="J2" s="27" t="s">
        <v>368</v>
      </c>
      <c r="K2" s="27" t="s">
        <v>368</v>
      </c>
      <c r="L2" s="22" t="s">
        <v>370</v>
      </c>
      <c r="M2" s="28" t="s">
        <v>371</v>
      </c>
      <c r="N2" s="28" t="s">
        <v>371</v>
      </c>
      <c r="O2" s="29" t="s">
        <v>372</v>
      </c>
      <c r="P2" s="22" t="s">
        <v>373</v>
      </c>
      <c r="Q2" s="1">
        <v>2009</v>
      </c>
    </row>
    <row r="3" spans="1:17" ht="25.5">
      <c r="A3" s="24" t="s">
        <v>374</v>
      </c>
      <c r="B3" s="25" t="s">
        <v>364</v>
      </c>
      <c r="C3" s="26" t="s">
        <v>366</v>
      </c>
      <c r="D3" s="22" t="s">
        <v>375</v>
      </c>
      <c r="E3" s="26" t="s">
        <v>366</v>
      </c>
      <c r="F3" s="22" t="s">
        <v>376</v>
      </c>
      <c r="G3" s="26" t="s">
        <v>366</v>
      </c>
      <c r="H3" s="30" t="s">
        <v>377</v>
      </c>
      <c r="I3" s="26" t="s">
        <v>366</v>
      </c>
      <c r="J3" s="22" t="s">
        <v>378</v>
      </c>
      <c r="K3" s="30" t="s">
        <v>377</v>
      </c>
      <c r="L3" s="22" t="s">
        <v>379</v>
      </c>
      <c r="M3" s="29" t="s">
        <v>372</v>
      </c>
      <c r="N3" s="22" t="s">
        <v>380</v>
      </c>
      <c r="O3" s="31" t="s">
        <v>403</v>
      </c>
      <c r="P3" s="30" t="s">
        <v>377</v>
      </c>
      <c r="Q3" s="1">
        <v>2010</v>
      </c>
    </row>
    <row r="4" spans="1:17" ht="25.5">
      <c r="A4" s="24" t="s">
        <v>381</v>
      </c>
      <c r="B4" s="22"/>
      <c r="Q4" s="1">
        <v>2011</v>
      </c>
    </row>
    <row r="5" spans="1:17" ht="25.5">
      <c r="A5" s="24" t="s">
        <v>382</v>
      </c>
      <c r="B5" s="22"/>
      <c r="Q5" s="1">
        <v>2012</v>
      </c>
    </row>
    <row r="6" spans="1:17" ht="25.5">
      <c r="A6" s="24" t="s">
        <v>383</v>
      </c>
      <c r="B6" s="22"/>
      <c r="Q6" s="1">
        <v>2013</v>
      </c>
    </row>
    <row r="7" spans="1:17" ht="25.5">
      <c r="A7" s="24" t="s">
        <v>384</v>
      </c>
      <c r="B7" s="22"/>
      <c r="Q7" s="1">
        <v>2014</v>
      </c>
    </row>
    <row r="8" spans="1:17" ht="25.5">
      <c r="A8" s="24" t="s">
        <v>385</v>
      </c>
      <c r="B8" s="22"/>
      <c r="Q8" s="1">
        <v>2015</v>
      </c>
    </row>
    <row r="9" spans="1:17" ht="25.5">
      <c r="A9" s="24" t="s">
        <v>386</v>
      </c>
      <c r="B9" s="22"/>
      <c r="Q9" s="1">
        <v>2016</v>
      </c>
    </row>
    <row r="10" spans="1:17" ht="25.5">
      <c r="A10" s="24" t="s">
        <v>387</v>
      </c>
      <c r="B10" s="22"/>
      <c r="Q10" s="1">
        <v>2017</v>
      </c>
    </row>
    <row r="11" spans="1:17" ht="25.5">
      <c r="A11" s="24" t="s">
        <v>388</v>
      </c>
      <c r="B11" s="22"/>
      <c r="Q11" s="1">
        <v>2018</v>
      </c>
    </row>
    <row r="12" spans="1:17" ht="25.5">
      <c r="A12" s="24" t="s">
        <v>389</v>
      </c>
      <c r="B12" s="22"/>
      <c r="Q12" s="1">
        <v>2019</v>
      </c>
    </row>
    <row r="13" spans="1:17" ht="25.5">
      <c r="A13" s="24" t="s">
        <v>390</v>
      </c>
      <c r="B13" s="22"/>
      <c r="Q13" s="1">
        <v>2020</v>
      </c>
    </row>
    <row r="14" spans="1:17" ht="25.5">
      <c r="A14" s="24" t="s">
        <v>391</v>
      </c>
      <c r="B14" s="22"/>
      <c r="Q14" s="1">
        <v>2021</v>
      </c>
    </row>
    <row r="15" spans="1:17" ht="25.5">
      <c r="A15" s="24" t="s">
        <v>392</v>
      </c>
      <c r="B15" s="22"/>
      <c r="Q15" s="1">
        <v>2022</v>
      </c>
    </row>
    <row r="16" spans="1:17" ht="25.5">
      <c r="A16" s="24" t="s">
        <v>393</v>
      </c>
      <c r="B16" s="22"/>
      <c r="Q16" s="1">
        <v>2023</v>
      </c>
    </row>
    <row r="17" spans="1:17" ht="25.5">
      <c r="A17" s="24" t="s">
        <v>394</v>
      </c>
      <c r="B17" s="22"/>
      <c r="Q17" s="1">
        <v>2024</v>
      </c>
    </row>
    <row r="18" spans="1:17" ht="25.5">
      <c r="A18" s="24" t="s">
        <v>395</v>
      </c>
      <c r="B18" s="22"/>
      <c r="Q18" s="1">
        <v>2025</v>
      </c>
    </row>
    <row r="19" spans="1:17" ht="25.5">
      <c r="A19" s="24" t="s">
        <v>396</v>
      </c>
      <c r="B19" s="22"/>
      <c r="Q19" s="1">
        <v>2026</v>
      </c>
    </row>
    <row r="20" spans="1:17" ht="25.5">
      <c r="A20" s="24" t="s">
        <v>397</v>
      </c>
      <c r="B20" s="22"/>
      <c r="Q20" s="1">
        <v>2027</v>
      </c>
    </row>
    <row r="21" spans="1:17" ht="25.5">
      <c r="A21" s="24" t="s">
        <v>398</v>
      </c>
      <c r="B21" s="22"/>
      <c r="Q21" s="1">
        <v>2028</v>
      </c>
    </row>
    <row r="22" spans="1:2" ht="25.5">
      <c r="A22" s="24" t="s">
        <v>399</v>
      </c>
      <c r="B22" s="22"/>
    </row>
    <row r="23" spans="1:2" ht="25.5">
      <c r="A23" s="24" t="s">
        <v>400</v>
      </c>
      <c r="B23" s="22"/>
    </row>
    <row r="24" spans="1:2" ht="25.5">
      <c r="A24" s="24" t="s">
        <v>401</v>
      </c>
      <c r="B24" s="22"/>
    </row>
    <row r="25" spans="1:2" ht="25.5">
      <c r="A25" s="24" t="s">
        <v>402</v>
      </c>
      <c r="B25" s="22"/>
    </row>
  </sheetData>
  <printOptions gridLines="1"/>
  <pageMargins left="0.1701388888888889" right="0.1701388888888889" top="0.570138888888889" bottom="0.2701388888888889" header="0.1701388888888889" footer="0.5118055555555555"/>
  <pageSetup horizontalDpi="300" verticalDpi="300" orientation="landscape" paperSize="9" scale="85"/>
  <headerFooter alignWithMargins="0">
    <oddHeader>&amp;LENTENTE des PECHEURS REUNIS&amp;CVAINQUEURS DES CONCOURS&amp;RTRUITES BLANCS QUIVER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J28" sqref="J28"/>
    </sheetView>
  </sheetViews>
  <sheetFormatPr defaultColWidth="11.421875" defaultRowHeight="12.75"/>
  <cols>
    <col min="3" max="3" width="5.00390625" style="0" customWidth="1"/>
    <col min="4" max="5" width="7.421875" style="0" customWidth="1"/>
    <col min="6" max="6" width="7.8515625" style="0" customWidth="1"/>
    <col min="7" max="7" width="7.421875" style="0" customWidth="1"/>
    <col min="8" max="8" width="8.57421875" style="0" customWidth="1"/>
    <col min="9" max="9" width="8.28125" style="0" customWidth="1"/>
    <col min="10" max="10" width="7.8515625" style="0" customWidth="1"/>
    <col min="14" max="14" width="10.140625" style="0" customWidth="1"/>
  </cols>
  <sheetData>
    <row r="1" spans="3:12" ht="12.75">
      <c r="C1" s="32" t="s">
        <v>78</v>
      </c>
      <c r="D1" s="32"/>
      <c r="E1" s="32" t="s">
        <v>79</v>
      </c>
      <c r="F1" s="32"/>
      <c r="G1" s="32" t="s">
        <v>80</v>
      </c>
      <c r="H1" s="32"/>
      <c r="I1" s="32" t="s">
        <v>81</v>
      </c>
      <c r="J1" s="32"/>
      <c r="K1" s="32" t="s">
        <v>82</v>
      </c>
      <c r="L1" s="32"/>
    </row>
    <row r="3" spans="1:14" ht="12.75">
      <c r="A3" t="s">
        <v>6</v>
      </c>
      <c r="B3" t="s">
        <v>7</v>
      </c>
      <c r="C3" t="s">
        <v>8</v>
      </c>
      <c r="D3" t="s">
        <v>9</v>
      </c>
      <c r="E3" t="s">
        <v>8</v>
      </c>
      <c r="F3" t="s">
        <v>9</v>
      </c>
      <c r="G3" t="s">
        <v>8</v>
      </c>
      <c r="H3" t="s">
        <v>9</v>
      </c>
      <c r="I3" t="s">
        <v>8</v>
      </c>
      <c r="J3" t="s">
        <v>9</v>
      </c>
      <c r="K3" t="s">
        <v>8</v>
      </c>
      <c r="L3" t="s">
        <v>9</v>
      </c>
      <c r="M3" t="s">
        <v>10</v>
      </c>
      <c r="N3" t="s">
        <v>11</v>
      </c>
    </row>
    <row r="4" spans="1:14" ht="12.75">
      <c r="A4" t="s">
        <v>83</v>
      </c>
      <c r="B4" t="s">
        <v>84</v>
      </c>
      <c r="C4">
        <v>2</v>
      </c>
      <c r="D4">
        <v>14</v>
      </c>
      <c r="E4">
        <v>2</v>
      </c>
      <c r="F4">
        <v>14</v>
      </c>
      <c r="M4" s="4">
        <f aca="true" t="shared" si="0" ref="M4:M25">D4+F4+H4+J4+L4</f>
        <v>28</v>
      </c>
      <c r="N4">
        <v>1</v>
      </c>
    </row>
    <row r="5" spans="1:14" ht="12.75">
      <c r="A5" t="s">
        <v>85</v>
      </c>
      <c r="B5" t="s">
        <v>86</v>
      </c>
      <c r="E5">
        <v>1</v>
      </c>
      <c r="F5">
        <v>20</v>
      </c>
      <c r="M5" s="4">
        <f t="shared" si="0"/>
        <v>20</v>
      </c>
      <c r="N5">
        <v>2.5</v>
      </c>
    </row>
    <row r="6" spans="1:14" ht="12.75">
      <c r="A6" t="s">
        <v>32</v>
      </c>
      <c r="B6" t="s">
        <v>87</v>
      </c>
      <c r="C6">
        <v>1</v>
      </c>
      <c r="D6">
        <v>20</v>
      </c>
      <c r="M6" s="4">
        <f t="shared" si="0"/>
        <v>20</v>
      </c>
      <c r="N6">
        <v>2.5</v>
      </c>
    </row>
    <row r="7" spans="1:14" ht="12.75">
      <c r="A7" t="s">
        <v>66</v>
      </c>
      <c r="B7" t="s">
        <v>44</v>
      </c>
      <c r="C7">
        <v>7</v>
      </c>
      <c r="D7">
        <v>7</v>
      </c>
      <c r="E7">
        <v>6</v>
      </c>
      <c r="F7">
        <v>8</v>
      </c>
      <c r="M7" s="4">
        <f t="shared" si="0"/>
        <v>15</v>
      </c>
      <c r="N7">
        <v>4</v>
      </c>
    </row>
    <row r="8" spans="1:14" ht="12.75">
      <c r="A8" t="s">
        <v>76</v>
      </c>
      <c r="B8" t="s">
        <v>21</v>
      </c>
      <c r="C8">
        <v>6</v>
      </c>
      <c r="D8">
        <v>8</v>
      </c>
      <c r="E8">
        <v>8</v>
      </c>
      <c r="F8">
        <v>6</v>
      </c>
      <c r="M8" s="4">
        <f t="shared" si="0"/>
        <v>14</v>
      </c>
      <c r="N8">
        <v>5</v>
      </c>
    </row>
    <row r="9" spans="1:14" ht="12.75">
      <c r="A9" t="s">
        <v>88</v>
      </c>
      <c r="B9" t="s">
        <v>89</v>
      </c>
      <c r="E9">
        <v>3</v>
      </c>
      <c r="F9">
        <v>11</v>
      </c>
      <c r="M9" s="4">
        <f t="shared" si="0"/>
        <v>11</v>
      </c>
      <c r="N9">
        <v>6.5</v>
      </c>
    </row>
    <row r="10" spans="1:14" ht="12.75">
      <c r="A10" t="s">
        <v>90</v>
      </c>
      <c r="B10" t="s">
        <v>15</v>
      </c>
      <c r="C10">
        <v>3</v>
      </c>
      <c r="D10">
        <v>11</v>
      </c>
      <c r="M10" s="4">
        <f t="shared" si="0"/>
        <v>11</v>
      </c>
      <c r="N10">
        <v>6.5</v>
      </c>
    </row>
    <row r="11" spans="1:14" ht="12.75">
      <c r="A11" t="s">
        <v>91</v>
      </c>
      <c r="B11" t="s">
        <v>92</v>
      </c>
      <c r="E11">
        <v>4</v>
      </c>
      <c r="F11">
        <v>10</v>
      </c>
      <c r="M11" s="4">
        <f t="shared" si="0"/>
        <v>10</v>
      </c>
      <c r="N11">
        <v>8.5</v>
      </c>
    </row>
    <row r="12" spans="1:14" ht="12.75">
      <c r="A12" t="s">
        <v>93</v>
      </c>
      <c r="B12" t="s">
        <v>94</v>
      </c>
      <c r="C12">
        <v>4</v>
      </c>
      <c r="D12">
        <v>10</v>
      </c>
      <c r="M12" s="4">
        <f t="shared" si="0"/>
        <v>10</v>
      </c>
      <c r="N12">
        <v>8.5</v>
      </c>
    </row>
    <row r="13" spans="1:14" ht="12.75">
      <c r="A13" t="s">
        <v>22</v>
      </c>
      <c r="B13" t="s">
        <v>23</v>
      </c>
      <c r="E13">
        <v>5</v>
      </c>
      <c r="F13">
        <v>9</v>
      </c>
      <c r="M13" s="4">
        <f t="shared" si="0"/>
        <v>9</v>
      </c>
      <c r="N13">
        <v>11</v>
      </c>
    </row>
    <row r="14" spans="1:14" ht="12.75">
      <c r="A14" t="s">
        <v>26</v>
      </c>
      <c r="B14" t="s">
        <v>27</v>
      </c>
      <c r="C14">
        <v>12</v>
      </c>
      <c r="D14">
        <v>2</v>
      </c>
      <c r="E14">
        <v>7</v>
      </c>
      <c r="F14">
        <v>7</v>
      </c>
      <c r="M14" s="4">
        <f t="shared" si="0"/>
        <v>9</v>
      </c>
      <c r="N14">
        <v>11</v>
      </c>
    </row>
    <row r="15" spans="1:14" ht="12.75">
      <c r="A15" t="s">
        <v>43</v>
      </c>
      <c r="B15" t="s">
        <v>44</v>
      </c>
      <c r="C15">
        <v>5</v>
      </c>
      <c r="D15">
        <v>9</v>
      </c>
      <c r="M15" s="4">
        <f t="shared" si="0"/>
        <v>9</v>
      </c>
      <c r="N15">
        <v>11</v>
      </c>
    </row>
    <row r="16" spans="1:14" ht="12.75">
      <c r="A16" t="s">
        <v>95</v>
      </c>
      <c r="B16" t="s">
        <v>96</v>
      </c>
      <c r="C16">
        <v>8</v>
      </c>
      <c r="D16">
        <v>6</v>
      </c>
      <c r="M16" s="4">
        <f t="shared" si="0"/>
        <v>6</v>
      </c>
      <c r="N16">
        <v>13</v>
      </c>
    </row>
    <row r="17" spans="1:14" ht="12.75">
      <c r="A17" t="s">
        <v>97</v>
      </c>
      <c r="B17" t="s">
        <v>98</v>
      </c>
      <c r="E17">
        <v>9</v>
      </c>
      <c r="F17">
        <v>5</v>
      </c>
      <c r="M17" s="4">
        <f t="shared" si="0"/>
        <v>5</v>
      </c>
      <c r="N17">
        <v>14.5</v>
      </c>
    </row>
    <row r="18" spans="1:14" ht="12.75">
      <c r="A18" t="s">
        <v>99</v>
      </c>
      <c r="B18" t="s">
        <v>100</v>
      </c>
      <c r="C18">
        <v>9</v>
      </c>
      <c r="D18">
        <v>5</v>
      </c>
      <c r="M18" s="4">
        <f t="shared" si="0"/>
        <v>5</v>
      </c>
      <c r="N18">
        <v>14.5</v>
      </c>
    </row>
    <row r="19" spans="1:14" ht="12.75">
      <c r="A19" t="s">
        <v>101</v>
      </c>
      <c r="B19" t="s">
        <v>21</v>
      </c>
      <c r="E19">
        <v>10</v>
      </c>
      <c r="F19">
        <v>4</v>
      </c>
      <c r="M19" s="4">
        <f t="shared" si="0"/>
        <v>4</v>
      </c>
      <c r="N19">
        <v>16.5</v>
      </c>
    </row>
    <row r="20" spans="1:14" ht="12.75">
      <c r="A20" t="s">
        <v>102</v>
      </c>
      <c r="B20" t="s">
        <v>103</v>
      </c>
      <c r="C20">
        <v>10</v>
      </c>
      <c r="D20">
        <v>4</v>
      </c>
      <c r="M20" s="4">
        <f t="shared" si="0"/>
        <v>4</v>
      </c>
      <c r="N20">
        <v>16.5</v>
      </c>
    </row>
    <row r="21" spans="1:14" ht="12.75">
      <c r="A21" t="s">
        <v>104</v>
      </c>
      <c r="B21" t="s">
        <v>105</v>
      </c>
      <c r="C21">
        <v>13.5</v>
      </c>
      <c r="D21">
        <v>0.5</v>
      </c>
      <c r="E21">
        <v>11.5</v>
      </c>
      <c r="F21">
        <v>2.5</v>
      </c>
      <c r="M21" s="4">
        <f t="shared" si="0"/>
        <v>3</v>
      </c>
      <c r="N21">
        <v>18.5</v>
      </c>
    </row>
    <row r="22" spans="1:14" ht="12.75">
      <c r="A22" t="s">
        <v>41</v>
      </c>
      <c r="B22" t="s">
        <v>42</v>
      </c>
      <c r="C22">
        <v>11</v>
      </c>
      <c r="D22">
        <v>3</v>
      </c>
      <c r="M22" s="4">
        <f t="shared" si="0"/>
        <v>3</v>
      </c>
      <c r="N22">
        <v>18.5</v>
      </c>
    </row>
    <row r="23" spans="1:14" ht="12.75">
      <c r="A23" t="s">
        <v>106</v>
      </c>
      <c r="B23" t="s">
        <v>107</v>
      </c>
      <c r="E23">
        <v>11.5</v>
      </c>
      <c r="F23">
        <v>2.5</v>
      </c>
      <c r="M23" s="4">
        <f t="shared" si="0"/>
        <v>2.5</v>
      </c>
      <c r="N23">
        <v>20</v>
      </c>
    </row>
    <row r="24" spans="1:14" ht="12.75">
      <c r="A24" t="s">
        <v>108</v>
      </c>
      <c r="B24" t="s">
        <v>15</v>
      </c>
      <c r="E24">
        <v>13</v>
      </c>
      <c r="F24">
        <v>1</v>
      </c>
      <c r="M24" s="4">
        <f t="shared" si="0"/>
        <v>1</v>
      </c>
      <c r="N24">
        <v>21</v>
      </c>
    </row>
    <row r="25" spans="1:14" ht="12.75">
      <c r="A25" t="s">
        <v>109</v>
      </c>
      <c r="B25" t="s">
        <v>110</v>
      </c>
      <c r="C25">
        <v>13.5</v>
      </c>
      <c r="D25">
        <v>0.5</v>
      </c>
      <c r="M25" s="4">
        <f t="shared" si="0"/>
        <v>0.5</v>
      </c>
      <c r="N25">
        <v>22</v>
      </c>
    </row>
    <row r="32" spans="2:4" ht="12.75">
      <c r="B32" t="s">
        <v>10</v>
      </c>
      <c r="D32" s="4">
        <f>SUM(D4:D31)</f>
        <v>100</v>
      </c>
    </row>
  </sheetData>
  <mergeCells count="5">
    <mergeCell ref="K1:L1"/>
    <mergeCell ref="C1:D1"/>
    <mergeCell ref="E1:F1"/>
    <mergeCell ref="G1:H1"/>
    <mergeCell ref="I1:J1"/>
  </mergeCells>
  <printOptions gridLines="1"/>
  <pageMargins left="0.3298611111111111" right="0.20972222222222223" top="0.8701388888888888" bottom="0.3402777777777778" header="0.1701388888888889" footer="0.5118055555555555"/>
  <pageSetup horizontalDpi="300" verticalDpi="300" orientation="landscape" paperSize="9"/>
  <headerFooter alignWithMargins="0">
    <oddHeader>&amp;L2009 2013&amp;Cchallenge
 FERNAND DELAPLACE&amp;Rconcours truites
fête de l'andouille à Cramoisy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47"/>
  <sheetViews>
    <sheetView workbookViewId="0" topLeftCell="A1">
      <selection activeCell="K48" sqref="K48"/>
    </sheetView>
  </sheetViews>
  <sheetFormatPr defaultColWidth="11.421875" defaultRowHeight="12.75"/>
  <cols>
    <col min="1" max="1" width="9.28125" style="0" customWidth="1"/>
    <col min="2" max="2" width="11.140625" style="0" customWidth="1"/>
    <col min="3" max="3" width="8.00390625" style="0" customWidth="1"/>
    <col min="4" max="4" width="5.00390625" style="0" customWidth="1"/>
    <col min="5" max="5" width="6.00390625" style="0" customWidth="1"/>
    <col min="6" max="6" width="3.00390625" style="0" customWidth="1"/>
    <col min="7" max="7" width="6.00390625" style="0" customWidth="1"/>
    <col min="8" max="9" width="5.57421875" style="0" customWidth="1"/>
    <col min="10" max="10" width="5.140625" style="0" customWidth="1"/>
    <col min="11" max="12" width="6.00390625" style="0" customWidth="1"/>
    <col min="13" max="13" width="5.00390625" style="0" customWidth="1"/>
    <col min="14" max="14" width="6.140625" style="0" customWidth="1"/>
    <col min="15" max="15" width="5.8515625" style="0" customWidth="1"/>
    <col min="16" max="16" width="5.57421875" style="0" customWidth="1"/>
    <col min="17" max="17" width="3.00390625" style="0" customWidth="1"/>
    <col min="18" max="18" width="6.00390625" style="0" customWidth="1"/>
    <col min="19" max="19" width="3.00390625" style="0" customWidth="1"/>
    <col min="20" max="20" width="6.00390625" style="0" customWidth="1"/>
    <col min="21" max="21" width="5.57421875" style="0" customWidth="1"/>
    <col min="22" max="22" width="3.00390625" style="0" customWidth="1"/>
    <col min="23" max="23" width="6.00390625" style="0" customWidth="1"/>
    <col min="24" max="24" width="3.00390625" style="0" customWidth="1"/>
    <col min="25" max="25" width="6.00390625" style="0" customWidth="1"/>
    <col min="26" max="26" width="5.57421875" style="0" customWidth="1"/>
    <col min="27" max="27" width="3.00390625" style="0" customWidth="1"/>
    <col min="28" max="28" width="6.00390625" style="0" customWidth="1"/>
    <col min="29" max="29" width="3.00390625" style="0" customWidth="1"/>
    <col min="30" max="30" width="6.00390625" style="0" customWidth="1"/>
    <col min="31" max="31" width="5.57421875" style="0" customWidth="1"/>
  </cols>
  <sheetData>
    <row r="1" spans="4:31" ht="12.75">
      <c r="D1" s="33">
        <v>2009</v>
      </c>
      <c r="E1" s="33"/>
      <c r="F1" s="33"/>
      <c r="G1" s="33"/>
      <c r="H1" s="7" t="s">
        <v>111</v>
      </c>
      <c r="J1" s="33">
        <v>2010</v>
      </c>
      <c r="K1" s="33"/>
      <c r="L1" s="33"/>
      <c r="M1" s="33"/>
      <c r="N1" s="33"/>
      <c r="O1" s="1"/>
      <c r="P1" s="7" t="s">
        <v>112</v>
      </c>
      <c r="Q1" s="33">
        <v>2011</v>
      </c>
      <c r="R1" s="33"/>
      <c r="S1" s="33"/>
      <c r="T1" s="33"/>
      <c r="U1" t="s">
        <v>113</v>
      </c>
      <c r="V1" s="33">
        <v>2012</v>
      </c>
      <c r="W1" s="33"/>
      <c r="X1" s="33"/>
      <c r="Y1" s="33"/>
      <c r="Z1" t="s">
        <v>114</v>
      </c>
      <c r="AA1" s="33">
        <v>2013</v>
      </c>
      <c r="AB1" s="33"/>
      <c r="AC1" s="33"/>
      <c r="AD1" s="33"/>
      <c r="AE1" t="s">
        <v>115</v>
      </c>
    </row>
    <row r="2" spans="1:32" ht="12.75">
      <c r="A2" t="s">
        <v>116</v>
      </c>
      <c r="B2" t="s">
        <v>6</v>
      </c>
      <c r="C2" t="s">
        <v>7</v>
      </c>
      <c r="D2" s="1" t="s">
        <v>8</v>
      </c>
      <c r="E2" t="s">
        <v>9</v>
      </c>
      <c r="F2" s="1" t="s">
        <v>8</v>
      </c>
      <c r="G2" t="s">
        <v>9</v>
      </c>
      <c r="H2" s="1" t="s">
        <v>117</v>
      </c>
      <c r="I2" s="1" t="s">
        <v>118</v>
      </c>
      <c r="J2" s="1" t="s">
        <v>8</v>
      </c>
      <c r="K2" t="s">
        <v>9</v>
      </c>
      <c r="L2" s="1" t="s">
        <v>118</v>
      </c>
      <c r="M2" s="1" t="s">
        <v>8</v>
      </c>
      <c r="N2" t="s">
        <v>9</v>
      </c>
      <c r="O2" s="1" t="s">
        <v>119</v>
      </c>
      <c r="P2" s="1" t="s">
        <v>117</v>
      </c>
      <c r="Q2" s="1" t="s">
        <v>8</v>
      </c>
      <c r="R2" t="s">
        <v>9</v>
      </c>
      <c r="S2" s="1" t="s">
        <v>8</v>
      </c>
      <c r="T2" t="s">
        <v>9</v>
      </c>
      <c r="U2" s="1" t="s">
        <v>117</v>
      </c>
      <c r="V2" s="1" t="s">
        <v>8</v>
      </c>
      <c r="W2" t="s">
        <v>9</v>
      </c>
      <c r="X2" s="1" t="s">
        <v>8</v>
      </c>
      <c r="Y2" t="s">
        <v>9</v>
      </c>
      <c r="Z2" s="1" t="s">
        <v>117</v>
      </c>
      <c r="AA2" s="1" t="s">
        <v>8</v>
      </c>
      <c r="AB2" t="s">
        <v>9</v>
      </c>
      <c r="AC2" s="1" t="s">
        <v>8</v>
      </c>
      <c r="AD2" t="s">
        <v>9</v>
      </c>
      <c r="AE2" s="1" t="s">
        <v>117</v>
      </c>
      <c r="AF2" t="s">
        <v>10</v>
      </c>
    </row>
    <row r="3" spans="1:32" ht="12.75">
      <c r="A3" s="7" t="s">
        <v>2</v>
      </c>
      <c r="B3" t="s">
        <v>33</v>
      </c>
      <c r="C3" t="s">
        <v>34</v>
      </c>
      <c r="H3" s="7"/>
      <c r="I3">
        <v>1120</v>
      </c>
      <c r="J3">
        <v>3</v>
      </c>
      <c r="K3" s="4">
        <f aca="true" t="shared" si="0" ref="K3:K16">15-J3</f>
        <v>12</v>
      </c>
      <c r="L3">
        <v>1650</v>
      </c>
      <c r="M3" s="5">
        <v>1</v>
      </c>
      <c r="N3" s="4">
        <f aca="true" t="shared" si="1" ref="N3:N17">16-M3</f>
        <v>15</v>
      </c>
      <c r="O3" s="4">
        <f aca="true" t="shared" si="2" ref="O3:O17">K3+N3</f>
        <v>27</v>
      </c>
      <c r="P3" s="7">
        <v>20</v>
      </c>
      <c r="AF3" s="4">
        <f aca="true" t="shared" si="3" ref="AF3:AF23">H3+P3</f>
        <v>20</v>
      </c>
    </row>
    <row r="4" spans="1:32" ht="12.75">
      <c r="A4" s="8" t="s">
        <v>3</v>
      </c>
      <c r="B4" t="s">
        <v>43</v>
      </c>
      <c r="C4" t="s">
        <v>44</v>
      </c>
      <c r="D4" s="1">
        <v>8.5</v>
      </c>
      <c r="E4" s="4">
        <f aca="true" t="shared" si="4" ref="E4:E10">14-D4</f>
        <v>5.5</v>
      </c>
      <c r="F4" s="1">
        <v>8</v>
      </c>
      <c r="G4" s="4">
        <f aca="true" t="shared" si="5" ref="G4:G10">14-F4</f>
        <v>6</v>
      </c>
      <c r="H4" s="7">
        <v>5.5</v>
      </c>
      <c r="I4">
        <v>1290</v>
      </c>
      <c r="J4">
        <v>2</v>
      </c>
      <c r="K4" s="4">
        <f t="shared" si="0"/>
        <v>13</v>
      </c>
      <c r="L4">
        <v>1170</v>
      </c>
      <c r="M4">
        <v>5</v>
      </c>
      <c r="N4" s="4">
        <f t="shared" si="1"/>
        <v>11</v>
      </c>
      <c r="O4" s="4">
        <f t="shared" si="2"/>
        <v>24</v>
      </c>
      <c r="P4" s="7">
        <v>14</v>
      </c>
      <c r="AF4" s="4">
        <f t="shared" si="3"/>
        <v>19.5</v>
      </c>
    </row>
    <row r="5" spans="1:32" ht="12.75">
      <c r="A5" s="8" t="s">
        <v>3</v>
      </c>
      <c r="B5" t="s">
        <v>22</v>
      </c>
      <c r="C5" t="s">
        <v>23</v>
      </c>
      <c r="D5" s="1">
        <v>8.5</v>
      </c>
      <c r="E5" s="4">
        <f t="shared" si="4"/>
        <v>5.5</v>
      </c>
      <c r="F5" s="1">
        <v>8</v>
      </c>
      <c r="G5" s="4">
        <f t="shared" si="5"/>
        <v>6</v>
      </c>
      <c r="H5" s="7">
        <v>5.5</v>
      </c>
      <c r="I5">
        <v>2480</v>
      </c>
      <c r="J5" s="5">
        <v>1</v>
      </c>
      <c r="K5" s="4">
        <f t="shared" si="0"/>
        <v>14</v>
      </c>
      <c r="L5">
        <v>890</v>
      </c>
      <c r="M5">
        <v>7</v>
      </c>
      <c r="N5" s="4">
        <f t="shared" si="1"/>
        <v>9</v>
      </c>
      <c r="O5" s="4">
        <f t="shared" si="2"/>
        <v>23</v>
      </c>
      <c r="P5" s="7">
        <v>11</v>
      </c>
      <c r="AF5" s="4">
        <f t="shared" si="3"/>
        <v>16.5</v>
      </c>
    </row>
    <row r="6" spans="1:32" ht="12.75">
      <c r="A6" s="9" t="s">
        <v>120</v>
      </c>
      <c r="B6" t="s">
        <v>28</v>
      </c>
      <c r="C6" t="s">
        <v>29</v>
      </c>
      <c r="D6" s="1">
        <v>8.5</v>
      </c>
      <c r="E6" s="4">
        <f t="shared" si="4"/>
        <v>5.5</v>
      </c>
      <c r="F6" s="1">
        <v>8</v>
      </c>
      <c r="G6" s="4">
        <f t="shared" si="5"/>
        <v>6</v>
      </c>
      <c r="H6" s="7">
        <v>5.5</v>
      </c>
      <c r="I6">
        <v>300</v>
      </c>
      <c r="J6">
        <v>7</v>
      </c>
      <c r="K6" s="4">
        <f t="shared" si="0"/>
        <v>8</v>
      </c>
      <c r="L6">
        <v>1200</v>
      </c>
      <c r="M6">
        <v>3</v>
      </c>
      <c r="N6" s="4">
        <f t="shared" si="1"/>
        <v>13</v>
      </c>
      <c r="O6" s="4">
        <f t="shared" si="2"/>
        <v>21</v>
      </c>
      <c r="P6" s="7">
        <v>9.5</v>
      </c>
      <c r="AF6" s="4">
        <f t="shared" si="3"/>
        <v>15</v>
      </c>
    </row>
    <row r="7" spans="1:32" ht="12.75">
      <c r="A7" s="10" t="s">
        <v>121</v>
      </c>
      <c r="B7" t="s">
        <v>26</v>
      </c>
      <c r="C7" t="s">
        <v>27</v>
      </c>
      <c r="D7" s="1">
        <v>8.5</v>
      </c>
      <c r="E7" s="4">
        <f t="shared" si="4"/>
        <v>5.5</v>
      </c>
      <c r="F7" s="1">
        <v>8</v>
      </c>
      <c r="G7" s="4">
        <f t="shared" si="5"/>
        <v>6</v>
      </c>
      <c r="H7" s="7">
        <v>5.5</v>
      </c>
      <c r="I7">
        <v>440</v>
      </c>
      <c r="J7">
        <v>6</v>
      </c>
      <c r="K7" s="4">
        <f t="shared" si="0"/>
        <v>9</v>
      </c>
      <c r="L7">
        <v>1180</v>
      </c>
      <c r="M7">
        <v>4</v>
      </c>
      <c r="N7" s="4">
        <f t="shared" si="1"/>
        <v>12</v>
      </c>
      <c r="O7" s="4">
        <f t="shared" si="2"/>
        <v>21</v>
      </c>
      <c r="P7" s="7">
        <v>9.5</v>
      </c>
      <c r="AF7" s="4">
        <f t="shared" si="3"/>
        <v>15</v>
      </c>
    </row>
    <row r="8" spans="1:32" ht="12.75">
      <c r="A8" s="11" t="s">
        <v>122</v>
      </c>
      <c r="B8" t="s">
        <v>30</v>
      </c>
      <c r="C8" t="s">
        <v>13</v>
      </c>
      <c r="D8" s="1">
        <v>2</v>
      </c>
      <c r="E8" s="4">
        <f t="shared" si="4"/>
        <v>12</v>
      </c>
      <c r="F8" s="1">
        <v>2</v>
      </c>
      <c r="G8" s="4">
        <f t="shared" si="5"/>
        <v>12</v>
      </c>
      <c r="H8" s="7">
        <v>14</v>
      </c>
      <c r="I8">
        <v>0</v>
      </c>
      <c r="J8">
        <v>12.5</v>
      </c>
      <c r="K8" s="4">
        <f t="shared" si="0"/>
        <v>2.5</v>
      </c>
      <c r="L8">
        <v>1630</v>
      </c>
      <c r="M8">
        <v>2</v>
      </c>
      <c r="N8" s="4">
        <f t="shared" si="1"/>
        <v>14</v>
      </c>
      <c r="O8" s="4">
        <f t="shared" si="2"/>
        <v>16.5</v>
      </c>
      <c r="P8" s="7">
        <v>8</v>
      </c>
      <c r="AF8" s="4">
        <f t="shared" si="3"/>
        <v>22</v>
      </c>
    </row>
    <row r="9" spans="1:32" ht="12.75">
      <c r="A9" s="7" t="s">
        <v>2</v>
      </c>
      <c r="B9" t="s">
        <v>66</v>
      </c>
      <c r="C9" t="s">
        <v>21</v>
      </c>
      <c r="D9" s="1">
        <v>8.5</v>
      </c>
      <c r="E9" s="4">
        <f t="shared" si="4"/>
        <v>5.5</v>
      </c>
      <c r="F9" s="1">
        <v>8</v>
      </c>
      <c r="G9" s="4">
        <f t="shared" si="5"/>
        <v>6</v>
      </c>
      <c r="H9" s="7">
        <v>5.5</v>
      </c>
      <c r="I9">
        <v>40</v>
      </c>
      <c r="J9">
        <v>10</v>
      </c>
      <c r="K9" s="4">
        <f t="shared" si="0"/>
        <v>5</v>
      </c>
      <c r="L9">
        <v>750</v>
      </c>
      <c r="M9">
        <v>8</v>
      </c>
      <c r="N9" s="4">
        <f t="shared" si="1"/>
        <v>8</v>
      </c>
      <c r="O9" s="4">
        <f t="shared" si="2"/>
        <v>13</v>
      </c>
      <c r="P9" s="7">
        <v>6</v>
      </c>
      <c r="AF9" s="4">
        <f t="shared" si="3"/>
        <v>11.5</v>
      </c>
    </row>
    <row r="10" spans="1:32" ht="12.75">
      <c r="A10" s="7" t="s">
        <v>2</v>
      </c>
      <c r="B10" t="s">
        <v>14</v>
      </c>
      <c r="C10" t="s">
        <v>15</v>
      </c>
      <c r="D10" s="1">
        <v>8.5</v>
      </c>
      <c r="E10" s="4">
        <f t="shared" si="4"/>
        <v>5.5</v>
      </c>
      <c r="F10" s="1">
        <v>8</v>
      </c>
      <c r="G10" s="4">
        <f t="shared" si="5"/>
        <v>6</v>
      </c>
      <c r="H10" s="7">
        <v>5.5</v>
      </c>
      <c r="I10">
        <v>510</v>
      </c>
      <c r="J10">
        <v>5</v>
      </c>
      <c r="K10" s="4">
        <f t="shared" si="0"/>
        <v>10</v>
      </c>
      <c r="L10">
        <v>190</v>
      </c>
      <c r="M10">
        <v>13</v>
      </c>
      <c r="N10" s="4">
        <f t="shared" si="1"/>
        <v>3</v>
      </c>
      <c r="O10" s="4">
        <f t="shared" si="2"/>
        <v>13</v>
      </c>
      <c r="P10" s="7">
        <v>6</v>
      </c>
      <c r="AF10" s="4">
        <f t="shared" si="3"/>
        <v>11.5</v>
      </c>
    </row>
    <row r="11" spans="1:32" ht="12.75">
      <c r="A11" s="8" t="s">
        <v>3</v>
      </c>
      <c r="B11" t="s">
        <v>123</v>
      </c>
      <c r="C11" t="s">
        <v>57</v>
      </c>
      <c r="H11" s="7"/>
      <c r="I11">
        <v>690</v>
      </c>
      <c r="J11">
        <v>4</v>
      </c>
      <c r="K11" s="4">
        <f t="shared" si="0"/>
        <v>11</v>
      </c>
      <c r="L11">
        <v>40</v>
      </c>
      <c r="M11">
        <v>14</v>
      </c>
      <c r="N11" s="4">
        <f t="shared" si="1"/>
        <v>2</v>
      </c>
      <c r="O11" s="4">
        <f t="shared" si="2"/>
        <v>13</v>
      </c>
      <c r="P11" s="7">
        <v>6</v>
      </c>
      <c r="AF11" s="4">
        <f t="shared" si="3"/>
        <v>6</v>
      </c>
    </row>
    <row r="12" spans="1:32" ht="12.75">
      <c r="A12" s="11" t="s">
        <v>122</v>
      </c>
      <c r="B12" t="s">
        <v>45</v>
      </c>
      <c r="C12" t="s">
        <v>46</v>
      </c>
      <c r="H12" s="7"/>
      <c r="I12">
        <v>290</v>
      </c>
      <c r="J12">
        <v>8.5</v>
      </c>
      <c r="K12" s="4">
        <f t="shared" si="0"/>
        <v>6.5</v>
      </c>
      <c r="L12">
        <v>490</v>
      </c>
      <c r="M12">
        <v>10</v>
      </c>
      <c r="N12" s="4">
        <f t="shared" si="1"/>
        <v>6</v>
      </c>
      <c r="O12" s="4">
        <f t="shared" si="2"/>
        <v>12.5</v>
      </c>
      <c r="P12" s="7">
        <v>3.5</v>
      </c>
      <c r="AF12" s="4">
        <f t="shared" si="3"/>
        <v>3.5</v>
      </c>
    </row>
    <row r="13" spans="1:32" ht="12.75">
      <c r="A13" s="7" t="s">
        <v>2</v>
      </c>
      <c r="B13" t="s">
        <v>16</v>
      </c>
      <c r="C13" t="s">
        <v>17</v>
      </c>
      <c r="H13" s="7"/>
      <c r="I13">
        <v>0</v>
      </c>
      <c r="J13">
        <v>12.5</v>
      </c>
      <c r="K13" s="4">
        <f t="shared" si="0"/>
        <v>2.5</v>
      </c>
      <c r="L13">
        <v>1060</v>
      </c>
      <c r="M13">
        <v>6</v>
      </c>
      <c r="N13" s="4">
        <f t="shared" si="1"/>
        <v>10</v>
      </c>
      <c r="O13" s="4">
        <f t="shared" si="2"/>
        <v>12.5</v>
      </c>
      <c r="P13" s="7">
        <v>3.5</v>
      </c>
      <c r="AF13" s="4">
        <f t="shared" si="3"/>
        <v>3.5</v>
      </c>
    </row>
    <row r="14" spans="1:32" ht="12.75">
      <c r="A14" s="11" t="s">
        <v>122</v>
      </c>
      <c r="B14" t="s">
        <v>124</v>
      </c>
      <c r="C14" t="s">
        <v>23</v>
      </c>
      <c r="H14" s="7"/>
      <c r="I14">
        <v>0</v>
      </c>
      <c r="J14">
        <v>12.5</v>
      </c>
      <c r="K14" s="4">
        <f t="shared" si="0"/>
        <v>2.5</v>
      </c>
      <c r="L14">
        <v>640</v>
      </c>
      <c r="M14">
        <v>9</v>
      </c>
      <c r="N14" s="4">
        <f t="shared" si="1"/>
        <v>7</v>
      </c>
      <c r="O14" s="4">
        <f t="shared" si="2"/>
        <v>9.5</v>
      </c>
      <c r="P14" s="7">
        <v>2</v>
      </c>
      <c r="AF14" s="4">
        <f t="shared" si="3"/>
        <v>2</v>
      </c>
    </row>
    <row r="15" spans="1:32" ht="12.75">
      <c r="A15" s="8" t="s">
        <v>3</v>
      </c>
      <c r="B15" t="s">
        <v>20</v>
      </c>
      <c r="C15" t="s">
        <v>21</v>
      </c>
      <c r="D15" s="1">
        <v>8.5</v>
      </c>
      <c r="E15" s="4">
        <f>14-D15</f>
        <v>5.5</v>
      </c>
      <c r="F15" s="1">
        <v>8</v>
      </c>
      <c r="G15" s="4">
        <f>14-F15</f>
        <v>6</v>
      </c>
      <c r="H15" s="7">
        <v>5.5</v>
      </c>
      <c r="I15">
        <v>290</v>
      </c>
      <c r="J15">
        <v>8.5</v>
      </c>
      <c r="K15" s="4">
        <f t="shared" si="0"/>
        <v>6.5</v>
      </c>
      <c r="L15">
        <v>0</v>
      </c>
      <c r="M15">
        <v>15</v>
      </c>
      <c r="N15" s="4">
        <f t="shared" si="1"/>
        <v>1</v>
      </c>
      <c r="O15" s="4">
        <f t="shared" si="2"/>
        <v>7.5</v>
      </c>
      <c r="P15" s="7">
        <v>0.5</v>
      </c>
      <c r="AF15" s="4">
        <f t="shared" si="3"/>
        <v>6</v>
      </c>
    </row>
    <row r="16" spans="1:32" ht="12.75">
      <c r="A16" s="9" t="s">
        <v>120</v>
      </c>
      <c r="B16" t="s">
        <v>125</v>
      </c>
      <c r="C16" t="s">
        <v>126</v>
      </c>
      <c r="H16" s="7"/>
      <c r="I16">
        <v>0</v>
      </c>
      <c r="J16">
        <v>12.5</v>
      </c>
      <c r="K16" s="4">
        <f t="shared" si="0"/>
        <v>2.5</v>
      </c>
      <c r="L16">
        <v>290</v>
      </c>
      <c r="M16">
        <v>11</v>
      </c>
      <c r="N16" s="4">
        <f t="shared" si="1"/>
        <v>5</v>
      </c>
      <c r="O16" s="4">
        <f t="shared" si="2"/>
        <v>7.5</v>
      </c>
      <c r="P16" s="7">
        <v>0.5</v>
      </c>
      <c r="AF16" s="4">
        <f t="shared" si="3"/>
        <v>0.5</v>
      </c>
    </row>
    <row r="17" spans="1:32" ht="12.75">
      <c r="A17" s="9" t="s">
        <v>120</v>
      </c>
      <c r="B17" t="s">
        <v>127</v>
      </c>
      <c r="C17" t="s">
        <v>60</v>
      </c>
      <c r="H17" s="7"/>
      <c r="L17">
        <v>210</v>
      </c>
      <c r="M17">
        <v>12</v>
      </c>
      <c r="N17" s="4">
        <f t="shared" si="1"/>
        <v>4</v>
      </c>
      <c r="O17" s="4">
        <f t="shared" si="2"/>
        <v>4</v>
      </c>
      <c r="P17" s="7">
        <v>0</v>
      </c>
      <c r="AF17" s="4">
        <f t="shared" si="3"/>
        <v>0</v>
      </c>
    </row>
    <row r="18" spans="1:32" ht="12.75">
      <c r="A18" s="11" t="s">
        <v>122</v>
      </c>
      <c r="B18" t="s">
        <v>12</v>
      </c>
      <c r="C18" t="s">
        <v>13</v>
      </c>
      <c r="D18" s="3">
        <v>1</v>
      </c>
      <c r="E18" s="4">
        <f>14-D18</f>
        <v>13</v>
      </c>
      <c r="F18" s="3">
        <v>1</v>
      </c>
      <c r="G18" s="4">
        <f>14-F18</f>
        <v>13</v>
      </c>
      <c r="H18" s="7">
        <v>20</v>
      </c>
      <c r="P18" s="7"/>
      <c r="AF18" s="4">
        <f t="shared" si="3"/>
        <v>20</v>
      </c>
    </row>
    <row r="19" spans="1:32" ht="12.75">
      <c r="A19" s="12" t="s">
        <v>4</v>
      </c>
      <c r="B19" t="s">
        <v>51</v>
      </c>
      <c r="C19" t="s">
        <v>52</v>
      </c>
      <c r="D19" s="1">
        <v>3</v>
      </c>
      <c r="E19" s="4">
        <f>14-D19</f>
        <v>11</v>
      </c>
      <c r="F19" s="1">
        <v>8</v>
      </c>
      <c r="G19" s="4">
        <f>14-F19</f>
        <v>6</v>
      </c>
      <c r="H19" s="7">
        <v>11</v>
      </c>
      <c r="P19" s="7"/>
      <c r="AF19" s="4">
        <f t="shared" si="3"/>
        <v>11</v>
      </c>
    </row>
    <row r="20" spans="1:32" ht="12.75">
      <c r="A20" s="12" t="s">
        <v>4</v>
      </c>
      <c r="B20" t="s">
        <v>41</v>
      </c>
      <c r="C20" t="s">
        <v>42</v>
      </c>
      <c r="D20" s="1">
        <v>8.5</v>
      </c>
      <c r="E20" s="4">
        <f>14-D20</f>
        <v>5.5</v>
      </c>
      <c r="F20" s="1">
        <v>8</v>
      </c>
      <c r="G20" s="4">
        <f>14-F20</f>
        <v>6</v>
      </c>
      <c r="H20" s="7">
        <v>5.5</v>
      </c>
      <c r="P20" s="7"/>
      <c r="AF20" s="4">
        <f t="shared" si="3"/>
        <v>5.5</v>
      </c>
    </row>
    <row r="21" spans="1:32" ht="12.75">
      <c r="A21" s="12" t="s">
        <v>4</v>
      </c>
      <c r="B21" t="s">
        <v>49</v>
      </c>
      <c r="C21" t="s">
        <v>50</v>
      </c>
      <c r="D21" s="1">
        <v>8.5</v>
      </c>
      <c r="E21" s="4">
        <f>14-D21</f>
        <v>5.5</v>
      </c>
      <c r="F21" s="1">
        <v>8</v>
      </c>
      <c r="G21" s="4">
        <f>14-F21</f>
        <v>6</v>
      </c>
      <c r="H21" s="7">
        <v>5.5</v>
      </c>
      <c r="P21" s="7"/>
      <c r="AF21" s="4">
        <f t="shared" si="3"/>
        <v>5.5</v>
      </c>
    </row>
    <row r="22" spans="1:32" ht="12.75">
      <c r="A22" s="11" t="s">
        <v>122</v>
      </c>
      <c r="B22" t="s">
        <v>67</v>
      </c>
      <c r="C22" t="s">
        <v>65</v>
      </c>
      <c r="D22" s="1">
        <v>8.5</v>
      </c>
      <c r="E22" s="4">
        <f>14-D22</f>
        <v>5.5</v>
      </c>
      <c r="F22" s="1">
        <v>8</v>
      </c>
      <c r="G22" s="4">
        <f>14-F22</f>
        <v>6</v>
      </c>
      <c r="H22" s="7">
        <v>5.5</v>
      </c>
      <c r="P22" s="7"/>
      <c r="AF22" s="4">
        <f t="shared" si="3"/>
        <v>5.5</v>
      </c>
    </row>
    <row r="23" spans="1:32" ht="12.75">
      <c r="A23" s="13"/>
      <c r="H23" s="7"/>
      <c r="P23" s="7"/>
      <c r="AF23" s="4">
        <f t="shared" si="3"/>
        <v>0</v>
      </c>
    </row>
    <row r="24" spans="1:16" ht="12.75">
      <c r="A24" s="13"/>
      <c r="H24" s="7"/>
      <c r="P24" s="7"/>
    </row>
    <row r="25" spans="8:16" ht="12.75">
      <c r="H25" s="7"/>
      <c r="P25" s="7"/>
    </row>
    <row r="26" spans="8:16" ht="12.75">
      <c r="H26" s="7"/>
      <c r="P26" s="7"/>
    </row>
    <row r="27" spans="8:16" ht="12.75">
      <c r="H27" s="7"/>
      <c r="P27" s="7"/>
    </row>
    <row r="28" spans="8:16" ht="12.75">
      <c r="H28" s="7"/>
      <c r="P28" s="7"/>
    </row>
    <row r="40" spans="3:14" ht="12.75">
      <c r="C40" t="s">
        <v>128</v>
      </c>
      <c r="D40" t="s">
        <v>129</v>
      </c>
      <c r="E40" t="s">
        <v>130</v>
      </c>
      <c r="F40" t="s">
        <v>131</v>
      </c>
      <c r="G40" t="s">
        <v>130</v>
      </c>
      <c r="H40">
        <v>2009</v>
      </c>
      <c r="I40" t="s">
        <v>129</v>
      </c>
      <c r="J40" t="s">
        <v>130</v>
      </c>
      <c r="K40" t="s">
        <v>131</v>
      </c>
      <c r="L40" t="s">
        <v>130</v>
      </c>
      <c r="M40">
        <v>2010</v>
      </c>
      <c r="N40" t="s">
        <v>130</v>
      </c>
    </row>
    <row r="41" spans="3:14" ht="12.75">
      <c r="C41" s="14" t="s">
        <v>3</v>
      </c>
      <c r="E41">
        <v>16.5</v>
      </c>
      <c r="G41">
        <v>18</v>
      </c>
      <c r="H41" s="5">
        <v>2.5</v>
      </c>
      <c r="I41">
        <v>4460</v>
      </c>
      <c r="J41">
        <v>41</v>
      </c>
      <c r="K41">
        <v>2100</v>
      </c>
      <c r="L41">
        <v>22</v>
      </c>
      <c r="M41" s="5">
        <v>4.5</v>
      </c>
      <c r="N41" s="15">
        <f>M41+H41</f>
        <v>7</v>
      </c>
    </row>
    <row r="42" spans="3:14" ht="12.75">
      <c r="C42" s="11" t="s">
        <v>122</v>
      </c>
      <c r="E42">
        <v>30.5</v>
      </c>
      <c r="G42">
        <v>31</v>
      </c>
      <c r="H42" s="5">
        <v>5</v>
      </c>
      <c r="J42">
        <v>13.5</v>
      </c>
      <c r="L42">
        <v>27</v>
      </c>
      <c r="M42" s="5">
        <v>2</v>
      </c>
      <c r="N42" s="15">
        <f>M42+H42</f>
        <v>7</v>
      </c>
    </row>
    <row r="43" spans="3:14" ht="12.75">
      <c r="C43" s="7" t="s">
        <v>2</v>
      </c>
      <c r="E43">
        <v>16.5</v>
      </c>
      <c r="G43">
        <v>18</v>
      </c>
      <c r="H43" s="5">
        <v>2.5</v>
      </c>
      <c r="I43">
        <v>1670</v>
      </c>
      <c r="J43">
        <v>30</v>
      </c>
      <c r="K43">
        <v>3460</v>
      </c>
      <c r="L43">
        <v>33</v>
      </c>
      <c r="M43" s="5">
        <v>4.5</v>
      </c>
      <c r="N43" s="15">
        <f>M43+H43</f>
        <v>7</v>
      </c>
    </row>
    <row r="44" spans="3:14" ht="12.75">
      <c r="C44" s="12" t="s">
        <v>4</v>
      </c>
      <c r="E44">
        <v>22</v>
      </c>
      <c r="G44">
        <v>18</v>
      </c>
      <c r="H44" s="5">
        <v>4</v>
      </c>
      <c r="J44">
        <v>0</v>
      </c>
      <c r="L44">
        <v>0</v>
      </c>
      <c r="M44" s="5">
        <v>1</v>
      </c>
      <c r="N44" s="15">
        <f>M44+H44</f>
        <v>5</v>
      </c>
    </row>
    <row r="45" spans="3:14" ht="12.75">
      <c r="C45" s="9" t="s">
        <v>120</v>
      </c>
      <c r="E45">
        <v>5.5</v>
      </c>
      <c r="G45">
        <v>6</v>
      </c>
      <c r="H45" s="5">
        <v>1</v>
      </c>
      <c r="J45">
        <v>22</v>
      </c>
      <c r="L45">
        <v>30</v>
      </c>
      <c r="M45" s="5">
        <v>3</v>
      </c>
      <c r="N45" s="15">
        <f>M45+H45</f>
        <v>4</v>
      </c>
    </row>
    <row r="47" spans="3:13" ht="12.75">
      <c r="C47" t="s">
        <v>10</v>
      </c>
      <c r="H47" s="4">
        <f>SUM(H41:H46)</f>
        <v>15</v>
      </c>
      <c r="M47" s="4">
        <f>SUM(M41:M46)</f>
        <v>15</v>
      </c>
    </row>
  </sheetData>
  <mergeCells count="5">
    <mergeCell ref="AA1:AD1"/>
    <mergeCell ref="D1:G1"/>
    <mergeCell ref="J1:N1"/>
    <mergeCell ref="Q1:T1"/>
    <mergeCell ref="V1:Y1"/>
  </mergeCells>
  <printOptions gridLines="1"/>
  <pageMargins left="0.1701388888888889" right="0.1597222222222222" top="0.5805555555555555" bottom="0.32013888888888886" header="0.19027777777777777" footer="0.5118055555555555"/>
  <pageSetup horizontalDpi="300" verticalDpi="300" orientation="landscape" paperSize="9" scale="80"/>
  <headerFooter alignWithMargins="0">
    <oddHeader>&amp;Linter-communes&amp;Cchallenge AAPPMA&amp;R2009 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F30" sqref="F30"/>
    </sheetView>
  </sheetViews>
  <sheetFormatPr defaultColWidth="11.421875" defaultRowHeight="12.75"/>
  <cols>
    <col min="3" max="3" width="8.8515625" style="1" customWidth="1"/>
    <col min="4" max="9" width="8.140625" style="1" customWidth="1"/>
    <col min="10" max="10" width="8.140625" style="0" customWidth="1"/>
  </cols>
  <sheetData>
    <row r="1" spans="3:9" ht="12.75"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137</v>
      </c>
      <c r="I1" s="1" t="s">
        <v>138</v>
      </c>
    </row>
    <row r="2" spans="1:10" ht="12.75">
      <c r="A2" t="s">
        <v>6</v>
      </c>
      <c r="B2" t="s">
        <v>7</v>
      </c>
      <c r="C2" s="1" t="s">
        <v>139</v>
      </c>
      <c r="D2" s="1" t="s">
        <v>139</v>
      </c>
      <c r="E2" s="1" t="s">
        <v>139</v>
      </c>
      <c r="F2" s="1" t="s">
        <v>139</v>
      </c>
      <c r="G2" s="1" t="s">
        <v>139</v>
      </c>
      <c r="H2" s="1" t="s">
        <v>139</v>
      </c>
      <c r="I2" s="1" t="s">
        <v>139</v>
      </c>
      <c r="J2" s="1" t="s">
        <v>140</v>
      </c>
    </row>
    <row r="3" spans="1:10" ht="12.75">
      <c r="A3" t="s">
        <v>26</v>
      </c>
      <c r="B3" t="s">
        <v>27</v>
      </c>
      <c r="C3" s="1">
        <v>2</v>
      </c>
      <c r="D3" s="1">
        <v>11</v>
      </c>
      <c r="E3" s="1">
        <v>14</v>
      </c>
      <c r="F3" s="1">
        <v>6</v>
      </c>
      <c r="G3" s="3">
        <v>20</v>
      </c>
      <c r="H3" s="1">
        <v>7</v>
      </c>
      <c r="I3" s="3">
        <v>20</v>
      </c>
      <c r="J3" s="4">
        <f aca="true" t="shared" si="0" ref="J3:J50">C3+D3+E3+F3+G3+H3+I3</f>
        <v>80</v>
      </c>
    </row>
    <row r="4" spans="1:10" ht="12.75">
      <c r="A4" t="s">
        <v>12</v>
      </c>
      <c r="B4" t="s">
        <v>13</v>
      </c>
      <c r="D4" s="3">
        <v>20</v>
      </c>
      <c r="E4" s="1">
        <v>9</v>
      </c>
      <c r="F4" s="3">
        <v>20</v>
      </c>
      <c r="H4" s="1">
        <v>4</v>
      </c>
      <c r="I4" s="1">
        <v>11</v>
      </c>
      <c r="J4" s="4">
        <f t="shared" si="0"/>
        <v>64</v>
      </c>
    </row>
    <row r="5" spans="1:10" ht="12.75">
      <c r="A5" t="s">
        <v>43</v>
      </c>
      <c r="B5" t="s">
        <v>44</v>
      </c>
      <c r="C5" s="1">
        <v>9</v>
      </c>
      <c r="E5" s="3">
        <v>20</v>
      </c>
      <c r="G5" s="1">
        <v>11</v>
      </c>
      <c r="I5" s="1">
        <v>9</v>
      </c>
      <c r="J5" s="4">
        <f t="shared" si="0"/>
        <v>49</v>
      </c>
    </row>
    <row r="6" spans="1:10" ht="12.75">
      <c r="A6" t="s">
        <v>22</v>
      </c>
      <c r="B6" t="s">
        <v>23</v>
      </c>
      <c r="E6" s="1">
        <v>10</v>
      </c>
      <c r="F6" s="1">
        <v>8.5</v>
      </c>
      <c r="G6" s="1">
        <v>10</v>
      </c>
      <c r="I6" s="1">
        <v>14</v>
      </c>
      <c r="J6" s="4">
        <f t="shared" si="0"/>
        <v>42.5</v>
      </c>
    </row>
    <row r="7" spans="1:10" ht="12.75">
      <c r="A7" t="s">
        <v>18</v>
      </c>
      <c r="B7" t="s">
        <v>19</v>
      </c>
      <c r="D7" s="1">
        <v>14</v>
      </c>
      <c r="E7" s="1">
        <v>7</v>
      </c>
      <c r="F7" s="1">
        <v>10</v>
      </c>
      <c r="H7" s="1">
        <v>5</v>
      </c>
      <c r="J7" s="4">
        <f t="shared" si="0"/>
        <v>36</v>
      </c>
    </row>
    <row r="8" spans="1:10" ht="12.75">
      <c r="A8" t="s">
        <v>141</v>
      </c>
      <c r="B8" t="s">
        <v>142</v>
      </c>
      <c r="D8" s="1">
        <v>9</v>
      </c>
      <c r="H8" s="3">
        <v>20</v>
      </c>
      <c r="I8" s="1">
        <v>5</v>
      </c>
      <c r="J8" s="4">
        <f t="shared" si="0"/>
        <v>34</v>
      </c>
    </row>
    <row r="9" spans="1:10" ht="12.75">
      <c r="A9" t="s">
        <v>93</v>
      </c>
      <c r="B9" t="s">
        <v>94</v>
      </c>
      <c r="C9" s="1">
        <v>10</v>
      </c>
      <c r="G9" s="1">
        <v>14</v>
      </c>
      <c r="I9" s="1">
        <v>7</v>
      </c>
      <c r="J9" s="4">
        <f t="shared" si="0"/>
        <v>31</v>
      </c>
    </row>
    <row r="10" spans="1:10" ht="12.75">
      <c r="A10" t="s">
        <v>41</v>
      </c>
      <c r="B10" t="s">
        <v>42</v>
      </c>
      <c r="C10" s="1">
        <v>3</v>
      </c>
      <c r="E10" s="1">
        <v>5</v>
      </c>
      <c r="G10" s="1">
        <v>9</v>
      </c>
      <c r="I10" s="1">
        <v>10</v>
      </c>
      <c r="J10" s="4">
        <f t="shared" si="0"/>
        <v>27</v>
      </c>
    </row>
    <row r="11" spans="1:10" ht="12.75">
      <c r="A11" t="s">
        <v>20</v>
      </c>
      <c r="B11" t="s">
        <v>21</v>
      </c>
      <c r="E11" s="1">
        <v>1</v>
      </c>
      <c r="F11" s="1">
        <v>8.5</v>
      </c>
      <c r="G11" s="1">
        <v>5</v>
      </c>
      <c r="I11" s="1">
        <v>8</v>
      </c>
      <c r="J11" s="4">
        <f t="shared" si="0"/>
        <v>22.5</v>
      </c>
    </row>
    <row r="12" spans="1:10" ht="12.75">
      <c r="A12" t="s">
        <v>143</v>
      </c>
      <c r="B12" t="s">
        <v>13</v>
      </c>
      <c r="D12" s="1">
        <v>6</v>
      </c>
      <c r="H12" s="1">
        <v>14</v>
      </c>
      <c r="I12" s="1">
        <v>2</v>
      </c>
      <c r="J12" s="4">
        <f t="shared" si="0"/>
        <v>22</v>
      </c>
    </row>
    <row r="13" spans="1:10" ht="12.75">
      <c r="A13" t="s">
        <v>83</v>
      </c>
      <c r="B13" t="s">
        <v>84</v>
      </c>
      <c r="C13" s="1">
        <v>14</v>
      </c>
      <c r="G13" s="1">
        <v>7</v>
      </c>
      <c r="J13" s="4">
        <f t="shared" si="0"/>
        <v>21</v>
      </c>
    </row>
    <row r="14" spans="1:10" ht="12.75">
      <c r="A14" t="s">
        <v>32</v>
      </c>
      <c r="B14" t="s">
        <v>87</v>
      </c>
      <c r="C14" s="3">
        <v>20</v>
      </c>
      <c r="J14" s="4">
        <f t="shared" si="0"/>
        <v>20</v>
      </c>
    </row>
    <row r="15" spans="1:10" ht="12.75">
      <c r="A15" t="s">
        <v>64</v>
      </c>
      <c r="B15" t="s">
        <v>34</v>
      </c>
      <c r="D15" s="1">
        <v>7.5</v>
      </c>
      <c r="H15" s="1">
        <v>11</v>
      </c>
      <c r="I15" s="1">
        <v>0.5</v>
      </c>
      <c r="J15" s="4">
        <f t="shared" si="0"/>
        <v>19</v>
      </c>
    </row>
    <row r="16" spans="1:10" ht="12.75">
      <c r="A16" t="s">
        <v>68</v>
      </c>
      <c r="B16" t="s">
        <v>15</v>
      </c>
      <c r="E16" s="1">
        <v>8</v>
      </c>
      <c r="H16" s="1">
        <v>10</v>
      </c>
      <c r="I16" s="1">
        <v>0.5</v>
      </c>
      <c r="J16" s="4">
        <f t="shared" si="0"/>
        <v>18.5</v>
      </c>
    </row>
    <row r="17" spans="1:10" ht="12.75">
      <c r="A17" t="s">
        <v>32</v>
      </c>
      <c r="B17" t="s">
        <v>31</v>
      </c>
      <c r="D17" s="1">
        <v>10</v>
      </c>
      <c r="F17" s="1">
        <v>1</v>
      </c>
      <c r="I17" s="1">
        <v>6</v>
      </c>
      <c r="J17" s="4">
        <f t="shared" si="0"/>
        <v>17</v>
      </c>
    </row>
    <row r="18" spans="1:10" ht="12.75">
      <c r="A18" t="s">
        <v>30</v>
      </c>
      <c r="B18" t="s">
        <v>13</v>
      </c>
      <c r="F18" s="1">
        <v>3.5</v>
      </c>
      <c r="H18" s="1">
        <v>9</v>
      </c>
      <c r="I18" s="1">
        <v>3</v>
      </c>
      <c r="J18" s="4">
        <f t="shared" si="0"/>
        <v>15.5</v>
      </c>
    </row>
    <row r="19" spans="1:10" ht="12.75">
      <c r="A19" t="s">
        <v>14</v>
      </c>
      <c r="B19" t="s">
        <v>15</v>
      </c>
      <c r="F19" s="1">
        <v>14</v>
      </c>
      <c r="J19" s="4">
        <f t="shared" si="0"/>
        <v>14</v>
      </c>
    </row>
    <row r="20" spans="1:10" ht="12.75">
      <c r="A20" t="s">
        <v>16</v>
      </c>
      <c r="B20" t="s">
        <v>17</v>
      </c>
      <c r="F20" s="1">
        <v>11</v>
      </c>
      <c r="J20" s="4">
        <f t="shared" si="0"/>
        <v>11</v>
      </c>
    </row>
    <row r="21" spans="1:10" ht="12.75">
      <c r="A21" t="s">
        <v>144</v>
      </c>
      <c r="B21" t="s">
        <v>145</v>
      </c>
      <c r="E21" s="1">
        <v>11</v>
      </c>
      <c r="J21" s="4">
        <f t="shared" si="0"/>
        <v>11</v>
      </c>
    </row>
    <row r="22" spans="1:10" ht="12.75">
      <c r="A22" t="s">
        <v>90</v>
      </c>
      <c r="B22" t="s">
        <v>15</v>
      </c>
      <c r="C22" s="1">
        <v>11</v>
      </c>
      <c r="J22" s="4">
        <f t="shared" si="0"/>
        <v>11</v>
      </c>
    </row>
    <row r="23" spans="1:10" ht="12.75">
      <c r="A23" t="s">
        <v>28</v>
      </c>
      <c r="B23" t="s">
        <v>29</v>
      </c>
      <c r="F23" s="1">
        <v>5</v>
      </c>
      <c r="I23" s="1">
        <v>4</v>
      </c>
      <c r="J23" s="4">
        <f t="shared" si="0"/>
        <v>9</v>
      </c>
    </row>
    <row r="24" spans="1:10" ht="12.75">
      <c r="A24" t="s">
        <v>76</v>
      </c>
      <c r="B24" t="s">
        <v>21</v>
      </c>
      <c r="C24" s="1">
        <v>8</v>
      </c>
      <c r="G24" s="1">
        <v>1</v>
      </c>
      <c r="J24" s="4">
        <f t="shared" si="0"/>
        <v>9</v>
      </c>
    </row>
    <row r="25" spans="1:10" ht="12.75">
      <c r="A25" t="s">
        <v>146</v>
      </c>
      <c r="B25" t="s">
        <v>147</v>
      </c>
      <c r="E25" s="1">
        <v>2.5</v>
      </c>
      <c r="H25" s="1">
        <v>6</v>
      </c>
      <c r="J25" s="4">
        <f t="shared" si="0"/>
        <v>8.5</v>
      </c>
    </row>
    <row r="26" spans="1:10" ht="12.75">
      <c r="A26" t="s">
        <v>41</v>
      </c>
      <c r="B26" t="s">
        <v>89</v>
      </c>
      <c r="G26" s="1">
        <v>8</v>
      </c>
      <c r="J26" s="4">
        <f t="shared" si="0"/>
        <v>8</v>
      </c>
    </row>
    <row r="27" spans="1:10" ht="12.75">
      <c r="A27" t="s">
        <v>148</v>
      </c>
      <c r="B27" t="s">
        <v>86</v>
      </c>
      <c r="E27" s="1">
        <v>6</v>
      </c>
      <c r="G27" s="1">
        <v>2</v>
      </c>
      <c r="J27" s="4">
        <f t="shared" si="0"/>
        <v>8</v>
      </c>
    </row>
    <row r="28" spans="1:10" ht="12.75">
      <c r="A28" t="s">
        <v>124</v>
      </c>
      <c r="B28" t="s">
        <v>23</v>
      </c>
      <c r="H28" s="1">
        <v>8</v>
      </c>
      <c r="J28" s="4">
        <f t="shared" si="0"/>
        <v>8</v>
      </c>
    </row>
    <row r="29" spans="1:10" ht="12.75">
      <c r="A29" t="s">
        <v>71</v>
      </c>
      <c r="B29" t="s">
        <v>70</v>
      </c>
      <c r="D29" s="1">
        <v>7.5</v>
      </c>
      <c r="J29" s="4">
        <f t="shared" si="0"/>
        <v>7.5</v>
      </c>
    </row>
    <row r="30" spans="1:10" ht="12.75">
      <c r="A30" t="s">
        <v>66</v>
      </c>
      <c r="B30" t="s">
        <v>44</v>
      </c>
      <c r="C30" s="1">
        <v>7</v>
      </c>
      <c r="J30" s="4">
        <f t="shared" si="0"/>
        <v>7</v>
      </c>
    </row>
    <row r="31" spans="1:10" ht="12.75">
      <c r="A31" t="s">
        <v>24</v>
      </c>
      <c r="B31" t="s">
        <v>25</v>
      </c>
      <c r="F31" s="1">
        <v>7</v>
      </c>
      <c r="J31" s="4">
        <f t="shared" si="0"/>
        <v>7</v>
      </c>
    </row>
    <row r="32" spans="1:10" ht="12.75">
      <c r="A32" t="s">
        <v>66</v>
      </c>
      <c r="B32" t="s">
        <v>21</v>
      </c>
      <c r="D32" s="1">
        <v>5</v>
      </c>
      <c r="H32" s="1">
        <v>1</v>
      </c>
      <c r="J32" s="4">
        <f t="shared" si="0"/>
        <v>6</v>
      </c>
    </row>
    <row r="33" spans="1:10" ht="12.75">
      <c r="A33" t="s">
        <v>95</v>
      </c>
      <c r="B33" t="s">
        <v>96</v>
      </c>
      <c r="C33" s="1">
        <v>6</v>
      </c>
      <c r="J33" s="4">
        <f t="shared" si="0"/>
        <v>6</v>
      </c>
    </row>
    <row r="34" spans="1:10" ht="12.75">
      <c r="A34" t="s">
        <v>28</v>
      </c>
      <c r="B34" t="s">
        <v>25</v>
      </c>
      <c r="G34" s="1">
        <v>6</v>
      </c>
      <c r="J34" s="4">
        <f t="shared" si="0"/>
        <v>6</v>
      </c>
    </row>
    <row r="35" spans="1:10" ht="12.75">
      <c r="A35" t="s">
        <v>99</v>
      </c>
      <c r="B35" t="s">
        <v>100</v>
      </c>
      <c r="C35" s="1">
        <v>5</v>
      </c>
      <c r="J35" s="4">
        <f t="shared" si="0"/>
        <v>5</v>
      </c>
    </row>
    <row r="36" spans="1:10" ht="12.75">
      <c r="A36" t="s">
        <v>45</v>
      </c>
      <c r="B36" t="s">
        <v>46</v>
      </c>
      <c r="D36" s="1">
        <v>4</v>
      </c>
      <c r="J36" s="4">
        <f t="shared" si="0"/>
        <v>4</v>
      </c>
    </row>
    <row r="37" spans="1:10" ht="12.75">
      <c r="A37" t="s">
        <v>85</v>
      </c>
      <c r="B37" t="s">
        <v>149</v>
      </c>
      <c r="E37" s="1">
        <v>4</v>
      </c>
      <c r="J37" s="4">
        <f t="shared" si="0"/>
        <v>4</v>
      </c>
    </row>
    <row r="38" spans="1:10" ht="12.75">
      <c r="A38" t="s">
        <v>102</v>
      </c>
      <c r="B38" t="s">
        <v>103</v>
      </c>
      <c r="C38" s="1">
        <v>4</v>
      </c>
      <c r="J38" s="4">
        <f t="shared" si="0"/>
        <v>4</v>
      </c>
    </row>
    <row r="39" spans="1:10" ht="12.75">
      <c r="A39" t="s">
        <v>150</v>
      </c>
      <c r="B39" t="s">
        <v>151</v>
      </c>
      <c r="G39" s="1">
        <v>4</v>
      </c>
      <c r="J39" s="4">
        <f t="shared" si="0"/>
        <v>4</v>
      </c>
    </row>
    <row r="40" spans="1:10" ht="12.75">
      <c r="A40" t="s">
        <v>24</v>
      </c>
      <c r="B40" t="s">
        <v>31</v>
      </c>
      <c r="F40" s="1">
        <v>3.5</v>
      </c>
      <c r="J40" s="4">
        <f t="shared" si="0"/>
        <v>3.5</v>
      </c>
    </row>
    <row r="41" spans="1:10" ht="12.75">
      <c r="A41" t="s">
        <v>32</v>
      </c>
      <c r="B41" t="s">
        <v>44</v>
      </c>
      <c r="D41" s="1">
        <v>3</v>
      </c>
      <c r="J41" s="4">
        <f t="shared" si="0"/>
        <v>3</v>
      </c>
    </row>
    <row r="42" spans="1:10" ht="12.75">
      <c r="A42" t="s">
        <v>152</v>
      </c>
      <c r="B42" t="s">
        <v>44</v>
      </c>
      <c r="D42" s="1">
        <v>1</v>
      </c>
      <c r="H42" s="1">
        <v>2</v>
      </c>
      <c r="J42" s="4">
        <f t="shared" si="0"/>
        <v>3</v>
      </c>
    </row>
    <row r="43" spans="1:10" ht="12.75">
      <c r="A43" t="s">
        <v>91</v>
      </c>
      <c r="B43" t="s">
        <v>92</v>
      </c>
      <c r="G43" s="1">
        <v>3</v>
      </c>
      <c r="J43" s="4">
        <f t="shared" si="0"/>
        <v>3</v>
      </c>
    </row>
    <row r="44" spans="1:10" ht="12.75">
      <c r="A44" t="s">
        <v>153</v>
      </c>
      <c r="B44" t="s">
        <v>154</v>
      </c>
      <c r="H44" s="1">
        <v>3</v>
      </c>
      <c r="J44" s="4">
        <f t="shared" si="0"/>
        <v>3</v>
      </c>
    </row>
    <row r="45" spans="1:10" ht="12.75">
      <c r="A45" t="s">
        <v>88</v>
      </c>
      <c r="B45" t="s">
        <v>89</v>
      </c>
      <c r="E45" s="1">
        <v>2.5</v>
      </c>
      <c r="J45" s="4">
        <f t="shared" si="0"/>
        <v>2.5</v>
      </c>
    </row>
    <row r="46" spans="1:10" ht="12.75">
      <c r="A46" t="s">
        <v>155</v>
      </c>
      <c r="B46" t="s">
        <v>156</v>
      </c>
      <c r="D46" s="1">
        <v>2</v>
      </c>
      <c r="J46" s="4">
        <f t="shared" si="0"/>
        <v>2</v>
      </c>
    </row>
    <row r="47" spans="1:10" ht="12.75">
      <c r="A47" t="s">
        <v>35</v>
      </c>
      <c r="B47" t="s">
        <v>36</v>
      </c>
      <c r="F47" s="1">
        <v>1</v>
      </c>
      <c r="J47" s="4">
        <f t="shared" si="0"/>
        <v>1</v>
      </c>
    </row>
    <row r="48" spans="1:10" ht="12.75">
      <c r="A48" t="s">
        <v>33</v>
      </c>
      <c r="B48" t="s">
        <v>34</v>
      </c>
      <c r="F48" s="1">
        <v>1</v>
      </c>
      <c r="J48" s="4">
        <f t="shared" si="0"/>
        <v>1</v>
      </c>
    </row>
    <row r="49" spans="1:10" ht="12.75">
      <c r="A49" t="s">
        <v>109</v>
      </c>
      <c r="B49" t="s">
        <v>110</v>
      </c>
      <c r="C49" s="1">
        <v>0.5</v>
      </c>
      <c r="J49" s="4">
        <f t="shared" si="0"/>
        <v>0.5</v>
      </c>
    </row>
    <row r="50" spans="1:10" ht="12.75">
      <c r="A50" t="s">
        <v>104</v>
      </c>
      <c r="B50" t="s">
        <v>105</v>
      </c>
      <c r="C50" s="1">
        <v>0.5</v>
      </c>
      <c r="J50" s="4">
        <f t="shared" si="0"/>
        <v>0.5</v>
      </c>
    </row>
    <row r="52" spans="2:10" ht="12.75">
      <c r="B52" t="s">
        <v>140</v>
      </c>
      <c r="C52" s="1">
        <f aca="true" t="shared" si="1" ref="C52:J52">SUM(C3:C51)</f>
        <v>100</v>
      </c>
      <c r="D52" s="1">
        <f t="shared" si="1"/>
        <v>100</v>
      </c>
      <c r="E52" s="1">
        <f t="shared" si="1"/>
        <v>100</v>
      </c>
      <c r="F52" s="1">
        <f t="shared" si="1"/>
        <v>100</v>
      </c>
      <c r="G52" s="1">
        <f t="shared" si="1"/>
        <v>100</v>
      </c>
      <c r="H52" s="1">
        <f t="shared" si="1"/>
        <v>100</v>
      </c>
      <c r="I52" s="1">
        <f t="shared" si="1"/>
        <v>100</v>
      </c>
      <c r="J52" s="1">
        <f t="shared" si="1"/>
        <v>700</v>
      </c>
    </row>
  </sheetData>
  <printOptions gridLines="1"/>
  <pageMargins left="0.1798611111111111" right="0.1701388888888889" top="0.9840277777777777" bottom="0.1701388888888889" header="0.5118055555555555" footer="0.5118055555555555"/>
  <pageSetup horizontalDpi="300" verticalDpi="300" orientation="portrait" paperSize="9" scale="11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D58" sqref="D58"/>
    </sheetView>
  </sheetViews>
  <sheetFormatPr defaultColWidth="11.421875" defaultRowHeight="12.75"/>
  <cols>
    <col min="3" max="3" width="8.8515625" style="1" customWidth="1"/>
    <col min="4" max="9" width="8.140625" style="1" customWidth="1"/>
    <col min="10" max="10" width="8.140625" style="0" customWidth="1"/>
  </cols>
  <sheetData>
    <row r="1" spans="3:9" ht="12.75"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137</v>
      </c>
      <c r="I1" s="1" t="s">
        <v>138</v>
      </c>
    </row>
    <row r="2" spans="1:10" ht="12.75">
      <c r="A2" t="s">
        <v>6</v>
      </c>
      <c r="B2" t="s">
        <v>7</v>
      </c>
      <c r="C2" s="1" t="s">
        <v>404</v>
      </c>
      <c r="D2" s="1" t="s">
        <v>404</v>
      </c>
      <c r="E2" s="1" t="s">
        <v>404</v>
      </c>
      <c r="F2" s="1" t="s">
        <v>404</v>
      </c>
      <c r="G2" s="1" t="s">
        <v>404</v>
      </c>
      <c r="H2" s="1" t="s">
        <v>404</v>
      </c>
      <c r="I2" s="1" t="s">
        <v>404</v>
      </c>
      <c r="J2" s="1" t="s">
        <v>140</v>
      </c>
    </row>
    <row r="3" spans="1:10" ht="12.75">
      <c r="A3" t="s">
        <v>26</v>
      </c>
      <c r="B3" t="s">
        <v>27</v>
      </c>
      <c r="C3" s="34">
        <v>7</v>
      </c>
      <c r="D3" s="34"/>
      <c r="E3" s="34">
        <v>20</v>
      </c>
      <c r="F3" s="34">
        <v>11</v>
      </c>
      <c r="G3" s="34">
        <v>11</v>
      </c>
      <c r="H3" s="34"/>
      <c r="I3" s="34">
        <v>20</v>
      </c>
      <c r="J3" s="4">
        <f>C3+D3+E3+F3+G3+H3+I3</f>
        <v>69</v>
      </c>
    </row>
    <row r="4" spans="1:10" ht="12.75">
      <c r="A4" t="s">
        <v>22</v>
      </c>
      <c r="B4" t="s">
        <v>23</v>
      </c>
      <c r="C4" s="34">
        <v>9</v>
      </c>
      <c r="D4" s="34"/>
      <c r="E4" s="34">
        <v>11</v>
      </c>
      <c r="F4" s="34">
        <v>20</v>
      </c>
      <c r="G4" s="34">
        <v>14</v>
      </c>
      <c r="H4" s="34"/>
      <c r="I4" s="34">
        <v>14</v>
      </c>
      <c r="J4" s="4">
        <f>C4+D4+E4+F4+G4+H4+I4</f>
        <v>68</v>
      </c>
    </row>
    <row r="5" spans="1:10" ht="12.75">
      <c r="A5" t="s">
        <v>43</v>
      </c>
      <c r="B5" t="s">
        <v>44</v>
      </c>
      <c r="C5" s="34"/>
      <c r="D5" s="34">
        <v>7</v>
      </c>
      <c r="E5" s="34">
        <v>10</v>
      </c>
      <c r="F5" s="34">
        <v>10</v>
      </c>
      <c r="G5" s="34">
        <v>10</v>
      </c>
      <c r="H5" s="34"/>
      <c r="I5" s="34">
        <v>11</v>
      </c>
      <c r="J5" s="4">
        <f>C5+D5+E5+F5+G5+H5+I5</f>
        <v>48</v>
      </c>
    </row>
    <row r="6" spans="1:10" ht="12.75">
      <c r="A6" t="s">
        <v>45</v>
      </c>
      <c r="B6" t="s">
        <v>46</v>
      </c>
      <c r="D6" s="1">
        <v>8</v>
      </c>
      <c r="E6" s="1">
        <v>9</v>
      </c>
      <c r="F6" s="1">
        <v>4.5</v>
      </c>
      <c r="H6" s="1">
        <v>14</v>
      </c>
      <c r="I6" s="1">
        <v>10</v>
      </c>
      <c r="J6" s="4">
        <f>C6+D6+E6+F6+G6+H6+I6</f>
        <v>45.5</v>
      </c>
    </row>
    <row r="7" spans="1:10" ht="12.75">
      <c r="A7" t="s">
        <v>68</v>
      </c>
      <c r="B7" t="s">
        <v>15</v>
      </c>
      <c r="D7" s="1">
        <v>14</v>
      </c>
      <c r="H7" s="1">
        <v>20</v>
      </c>
      <c r="I7" s="1">
        <v>7</v>
      </c>
      <c r="J7" s="4">
        <f>C7+D7+E7+F7+G7+H7+I7</f>
        <v>41</v>
      </c>
    </row>
    <row r="8" spans="1:10" ht="12.75">
      <c r="A8" t="s">
        <v>85</v>
      </c>
      <c r="B8" t="s">
        <v>86</v>
      </c>
      <c r="C8" s="1">
        <v>20</v>
      </c>
      <c r="G8" s="1">
        <v>20</v>
      </c>
      <c r="J8" s="4">
        <f>C8+D8+E8+F8+G8+H8+I8</f>
        <v>40</v>
      </c>
    </row>
    <row r="9" spans="1:10" ht="12.75">
      <c r="A9" t="s">
        <v>32</v>
      </c>
      <c r="B9" t="s">
        <v>31</v>
      </c>
      <c r="D9" s="1">
        <v>20</v>
      </c>
      <c r="H9" s="1">
        <v>11</v>
      </c>
      <c r="I9" s="1">
        <v>9</v>
      </c>
      <c r="J9" s="4">
        <f>C9+D9+E9+F9+G9+H9+I9</f>
        <v>40</v>
      </c>
    </row>
    <row r="10" spans="1:10" ht="12.75">
      <c r="A10" t="s">
        <v>33</v>
      </c>
      <c r="B10" t="s">
        <v>34</v>
      </c>
      <c r="E10" s="1">
        <v>14</v>
      </c>
      <c r="F10" s="1">
        <v>14</v>
      </c>
      <c r="G10" s="1">
        <v>1</v>
      </c>
      <c r="I10" s="1">
        <v>8</v>
      </c>
      <c r="J10" s="4">
        <f>C10+D10+E10+F10+G10+H10+I10</f>
        <v>37</v>
      </c>
    </row>
    <row r="11" spans="1:10" ht="12.75">
      <c r="A11" t="s">
        <v>20</v>
      </c>
      <c r="B11" t="s">
        <v>21</v>
      </c>
      <c r="C11" s="34"/>
      <c r="D11" s="34">
        <v>1</v>
      </c>
      <c r="E11" s="34">
        <v>6.5</v>
      </c>
      <c r="F11" s="34"/>
      <c r="G11" s="34"/>
      <c r="H11" s="34">
        <v>7</v>
      </c>
      <c r="I11" s="34">
        <v>5</v>
      </c>
      <c r="J11" s="4">
        <f>C11+D11+E11+F11+G11+H11+I11</f>
        <v>19.5</v>
      </c>
    </row>
    <row r="12" spans="1:10" ht="12.75">
      <c r="A12" t="s">
        <v>88</v>
      </c>
      <c r="B12" t="s">
        <v>89</v>
      </c>
      <c r="C12" s="1">
        <v>11</v>
      </c>
      <c r="G12" s="1">
        <v>8</v>
      </c>
      <c r="J12" s="4">
        <f>C12+D12+E12+F12+G12+H12+I12</f>
        <v>19</v>
      </c>
    </row>
    <row r="13" spans="1:10" ht="12.75">
      <c r="A13" t="s">
        <v>123</v>
      </c>
      <c r="B13" t="s">
        <v>57</v>
      </c>
      <c r="D13" s="1">
        <v>10</v>
      </c>
      <c r="F13" s="1">
        <v>9</v>
      </c>
      <c r="J13" s="4">
        <f>C13+D13+E13+F13+G13+H13+I13</f>
        <v>19</v>
      </c>
    </row>
    <row r="14" spans="1:10" ht="12.75">
      <c r="A14" t="s">
        <v>229</v>
      </c>
      <c r="B14" t="s">
        <v>44</v>
      </c>
      <c r="D14" s="1">
        <v>5</v>
      </c>
      <c r="H14" s="1">
        <v>10</v>
      </c>
      <c r="I14" s="1">
        <v>4</v>
      </c>
      <c r="J14" s="4">
        <f>C14+D14+E14+F14+G14+H14+I14</f>
        <v>19</v>
      </c>
    </row>
    <row r="15" spans="1:10" ht="12.75">
      <c r="A15" t="s">
        <v>28</v>
      </c>
      <c r="B15" t="s">
        <v>29</v>
      </c>
      <c r="E15" s="1">
        <v>5</v>
      </c>
      <c r="F15" s="1">
        <v>8</v>
      </c>
      <c r="I15" s="1">
        <v>6</v>
      </c>
      <c r="J15" s="4">
        <f>C15+D15+E15+F15+G15+H15+I15</f>
        <v>19</v>
      </c>
    </row>
    <row r="16" spans="1:10" ht="12.75">
      <c r="A16" t="s">
        <v>83</v>
      </c>
      <c r="B16" t="s">
        <v>84</v>
      </c>
      <c r="C16" s="34">
        <v>14</v>
      </c>
      <c r="D16" s="34"/>
      <c r="E16" s="34"/>
      <c r="F16" s="34"/>
      <c r="G16" s="34">
        <v>4</v>
      </c>
      <c r="H16" s="34"/>
      <c r="I16" s="34"/>
      <c r="J16" s="4">
        <f>C16+D16+E16+F16+G16+H16+I16</f>
        <v>18</v>
      </c>
    </row>
    <row r="17" spans="1:10" ht="12.75">
      <c r="A17" t="s">
        <v>91</v>
      </c>
      <c r="B17" t="s">
        <v>92</v>
      </c>
      <c r="C17" s="1">
        <v>10</v>
      </c>
      <c r="G17" s="1">
        <v>6</v>
      </c>
      <c r="J17" s="4">
        <f>C17+D17+E17+F17+G17+H17+I17</f>
        <v>16</v>
      </c>
    </row>
    <row r="18" spans="1:10" ht="12.75">
      <c r="A18" t="s">
        <v>30</v>
      </c>
      <c r="B18" t="s">
        <v>13</v>
      </c>
      <c r="D18" s="1">
        <v>11</v>
      </c>
      <c r="F18" s="1">
        <v>3</v>
      </c>
      <c r="J18" s="4">
        <f>C18+D18+E18+F18+G18+H18+I18</f>
        <v>14</v>
      </c>
    </row>
    <row r="19" spans="1:10" ht="12.75">
      <c r="A19" t="s">
        <v>124</v>
      </c>
      <c r="B19" t="s">
        <v>23</v>
      </c>
      <c r="D19" s="1">
        <v>9</v>
      </c>
      <c r="H19" s="1">
        <v>5</v>
      </c>
      <c r="J19" s="4">
        <f>C19+D19+E19+F19+G19+H19+I19</f>
        <v>14</v>
      </c>
    </row>
    <row r="20" spans="1:10" ht="12.75">
      <c r="A20" t="s">
        <v>66</v>
      </c>
      <c r="B20" t="s">
        <v>21</v>
      </c>
      <c r="E20" s="1">
        <v>6.5</v>
      </c>
      <c r="F20" s="1">
        <v>2</v>
      </c>
      <c r="H20" s="1">
        <v>4</v>
      </c>
      <c r="J20" s="4">
        <f>C20+D20+E20+F20+G20+H20+I20</f>
        <v>12.5</v>
      </c>
    </row>
    <row r="21" spans="1:10" ht="12.75">
      <c r="A21" t="s">
        <v>141</v>
      </c>
      <c r="B21" t="s">
        <v>142</v>
      </c>
      <c r="C21" s="34"/>
      <c r="D21" s="34"/>
      <c r="E21" s="34"/>
      <c r="F21" s="34"/>
      <c r="G21" s="34"/>
      <c r="H21" s="34">
        <v>9</v>
      </c>
      <c r="I21" s="34">
        <v>3</v>
      </c>
      <c r="J21" s="4">
        <f>C21+D21+E21+F21+G21+H21+I21</f>
        <v>12</v>
      </c>
    </row>
    <row r="22" spans="1:10" ht="12.75">
      <c r="A22" t="s">
        <v>144</v>
      </c>
      <c r="B22" t="s">
        <v>145</v>
      </c>
      <c r="D22" s="1">
        <v>3</v>
      </c>
      <c r="E22" s="1">
        <v>8</v>
      </c>
      <c r="H22" s="1">
        <v>1</v>
      </c>
      <c r="J22" s="4">
        <f>C22+D22+E22+F22+G22+H22+I22</f>
        <v>12</v>
      </c>
    </row>
    <row r="23" spans="1:10" ht="12.75">
      <c r="A23" t="s">
        <v>241</v>
      </c>
      <c r="B23" t="s">
        <v>405</v>
      </c>
      <c r="F23" s="1">
        <v>7</v>
      </c>
      <c r="H23" s="1">
        <v>3</v>
      </c>
      <c r="I23" s="1">
        <v>1</v>
      </c>
      <c r="J23" s="4">
        <f>C23+D23+E23+F23+G23+H23+I23</f>
        <v>11</v>
      </c>
    </row>
    <row r="24" spans="1:10" ht="12.75">
      <c r="A24" t="s">
        <v>184</v>
      </c>
      <c r="B24" t="s">
        <v>38</v>
      </c>
      <c r="G24" s="1">
        <v>9</v>
      </c>
      <c r="J24" s="4">
        <f>C24+D24+E24+F24+G24+H24+I24</f>
        <v>9</v>
      </c>
    </row>
    <row r="25" spans="1:10" ht="12.75">
      <c r="A25" t="s">
        <v>66</v>
      </c>
      <c r="B25" t="s">
        <v>44</v>
      </c>
      <c r="C25" s="1">
        <v>8</v>
      </c>
      <c r="J25" s="4">
        <f>C25+D25+E25+F25+G25+H25+I25</f>
        <v>8</v>
      </c>
    </row>
    <row r="26" spans="1:10" ht="12.75">
      <c r="A26" t="s">
        <v>146</v>
      </c>
      <c r="B26" t="s">
        <v>147</v>
      </c>
      <c r="H26" s="1">
        <v>8</v>
      </c>
      <c r="J26" s="4">
        <f>C26+D26+E26+F26+G26+H26+I26</f>
        <v>8</v>
      </c>
    </row>
    <row r="27" spans="1:10" ht="12.75">
      <c r="A27" t="s">
        <v>69</v>
      </c>
      <c r="B27" t="s">
        <v>70</v>
      </c>
      <c r="H27" s="1">
        <v>6</v>
      </c>
      <c r="I27" s="1">
        <v>2</v>
      </c>
      <c r="J27" s="4">
        <f>C27+D27+E27+F27+G27+H27+I27</f>
        <v>8</v>
      </c>
    </row>
    <row r="28" spans="1:10" ht="12.75">
      <c r="A28" t="s">
        <v>85</v>
      </c>
      <c r="B28" t="s">
        <v>149</v>
      </c>
      <c r="G28" s="1">
        <v>7</v>
      </c>
      <c r="J28" s="4">
        <f>C28+D28+E28+F28+G28+H28+I28</f>
        <v>7</v>
      </c>
    </row>
    <row r="29" spans="1:10" ht="12.75">
      <c r="A29" t="s">
        <v>76</v>
      </c>
      <c r="B29" t="s">
        <v>21</v>
      </c>
      <c r="C29" s="1">
        <v>6</v>
      </c>
      <c r="J29" s="4">
        <f>C29+D29+E29+F29+G29+H29+I29</f>
        <v>6</v>
      </c>
    </row>
    <row r="30" spans="1:10" ht="12.75">
      <c r="A30" t="s">
        <v>228</v>
      </c>
      <c r="B30" t="s">
        <v>48</v>
      </c>
      <c r="D30" s="1">
        <v>6</v>
      </c>
      <c r="J30" s="4">
        <f>C30+D30+E30+F30+G30+H30+I30</f>
        <v>6</v>
      </c>
    </row>
    <row r="31" spans="1:10" ht="12.75">
      <c r="A31" t="s">
        <v>37</v>
      </c>
      <c r="B31" t="s">
        <v>38</v>
      </c>
      <c r="F31" s="1">
        <v>6</v>
      </c>
      <c r="J31" s="4">
        <f>C31+D31+E31+F31+G31+H31+I31</f>
        <v>6</v>
      </c>
    </row>
    <row r="32" spans="1:10" ht="12.75">
      <c r="A32" t="s">
        <v>97</v>
      </c>
      <c r="B32" t="s">
        <v>98</v>
      </c>
      <c r="C32" s="1">
        <v>5</v>
      </c>
      <c r="J32" s="4">
        <f>C32+D32+E32+F32+G32+H32+I32</f>
        <v>5</v>
      </c>
    </row>
    <row r="33" spans="1:10" ht="12.75">
      <c r="A33" t="s">
        <v>184</v>
      </c>
      <c r="B33" t="s">
        <v>185</v>
      </c>
      <c r="G33" s="1">
        <v>5</v>
      </c>
      <c r="J33" s="4">
        <f>C33+D33+E33+F33+G33+H33+I33</f>
        <v>5</v>
      </c>
    </row>
    <row r="34" spans="1:10" ht="12.75">
      <c r="A34" t="s">
        <v>16</v>
      </c>
      <c r="B34" t="s">
        <v>17</v>
      </c>
      <c r="F34" s="1">
        <v>4.5</v>
      </c>
      <c r="J34" s="4">
        <f>C34+D34+E34+F34+G34+H34+I34</f>
        <v>4.5</v>
      </c>
    </row>
    <row r="35" spans="1:10" ht="12.75">
      <c r="A35" t="s">
        <v>106</v>
      </c>
      <c r="B35" t="s">
        <v>107</v>
      </c>
      <c r="C35" s="1">
        <v>2.5</v>
      </c>
      <c r="G35" s="1">
        <v>2</v>
      </c>
      <c r="J35" s="4">
        <f>C35+D35+E35+F35+G35+H35+I35</f>
        <v>4.5</v>
      </c>
    </row>
    <row r="36" spans="1:10" ht="12.75">
      <c r="A36" t="s">
        <v>101</v>
      </c>
      <c r="B36" t="s">
        <v>21</v>
      </c>
      <c r="C36" s="1">
        <v>4</v>
      </c>
      <c r="J36" s="4">
        <f>C36+D36+E36+F36+G36+H36+I36</f>
        <v>4</v>
      </c>
    </row>
    <row r="37" spans="1:10" ht="12.75">
      <c r="A37" t="s">
        <v>230</v>
      </c>
      <c r="B37" t="s">
        <v>13</v>
      </c>
      <c r="D37" s="1">
        <v>4</v>
      </c>
      <c r="J37" s="4">
        <f>C37+D37+E37+F37+G37+H37+I37</f>
        <v>4</v>
      </c>
    </row>
    <row r="38" spans="1:10" ht="12.75">
      <c r="A38" t="s">
        <v>406</v>
      </c>
      <c r="B38" t="s">
        <v>38</v>
      </c>
      <c r="E38" s="1">
        <v>4</v>
      </c>
      <c r="J38" s="4">
        <f>C38+D38+E38+F38+G38+H38+I38</f>
        <v>4</v>
      </c>
    </row>
    <row r="39" spans="1:10" ht="12.75">
      <c r="A39" t="s">
        <v>187</v>
      </c>
      <c r="B39" t="s">
        <v>188</v>
      </c>
      <c r="G39" s="1">
        <v>3</v>
      </c>
      <c r="J39" s="4">
        <f>C39+D39+E39+F39+G39+H39+I39</f>
        <v>3</v>
      </c>
    </row>
    <row r="40" spans="1:10" ht="12.75">
      <c r="A40" t="s">
        <v>123</v>
      </c>
      <c r="B40" t="s">
        <v>257</v>
      </c>
      <c r="E40" s="1">
        <v>3</v>
      </c>
      <c r="J40" s="4">
        <f>C40+D40+E40+F40+G40+H40+I40</f>
        <v>3</v>
      </c>
    </row>
    <row r="41" spans="1:10" ht="12.75">
      <c r="A41" t="s">
        <v>104</v>
      </c>
      <c r="B41" t="s">
        <v>105</v>
      </c>
      <c r="C41" s="1">
        <v>2.5</v>
      </c>
      <c r="J41" s="4">
        <f>C41+D41+E41+F41+G41+H41+I41</f>
        <v>2.5</v>
      </c>
    </row>
    <row r="42" spans="1:10" ht="12.75">
      <c r="A42" t="s">
        <v>71</v>
      </c>
      <c r="B42" t="s">
        <v>70</v>
      </c>
      <c r="D42" s="1">
        <v>2</v>
      </c>
      <c r="J42" s="4">
        <f>C42+D42+E42+F42+G42+H42+I42</f>
        <v>2</v>
      </c>
    </row>
    <row r="43" spans="1:10" ht="12.75">
      <c r="A43" t="s">
        <v>173</v>
      </c>
      <c r="B43" t="s">
        <v>174</v>
      </c>
      <c r="H43" s="1">
        <v>2</v>
      </c>
      <c r="J43" s="4">
        <f>C43+D43+E43+F43+G43+H43+I43</f>
        <v>2</v>
      </c>
    </row>
    <row r="44" spans="1:10" ht="12.75">
      <c r="A44" t="s">
        <v>205</v>
      </c>
      <c r="B44" t="s">
        <v>40</v>
      </c>
      <c r="E44" s="1">
        <v>2</v>
      </c>
      <c r="J44" s="4">
        <f>C44+D44+E44+F44+G44+H44+I44</f>
        <v>2</v>
      </c>
    </row>
    <row r="45" spans="1:10" ht="12.75">
      <c r="A45" t="s">
        <v>108</v>
      </c>
      <c r="B45" t="s">
        <v>15</v>
      </c>
      <c r="C45" s="1">
        <v>1</v>
      </c>
      <c r="J45" s="4">
        <f>C45+D45+E45+F45+G45+H45+I45</f>
        <v>1</v>
      </c>
    </row>
    <row r="46" spans="1:10" ht="12.75">
      <c r="A46" t="s">
        <v>207</v>
      </c>
      <c r="B46" t="s">
        <v>34</v>
      </c>
      <c r="F46" s="1">
        <v>1</v>
      </c>
      <c r="J46" s="4">
        <f>C46+D46+E46+F46+G46+H46+I46</f>
        <v>1</v>
      </c>
    </row>
    <row r="47" spans="1:10" ht="12.75">
      <c r="A47" t="s">
        <v>204</v>
      </c>
      <c r="B47" t="s">
        <v>87</v>
      </c>
      <c r="E47" s="1">
        <v>1</v>
      </c>
      <c r="J47" s="4">
        <f>C47+D47+E47+F47+G47+H47+I47</f>
        <v>1</v>
      </c>
    </row>
    <row r="49" spans="2:10" ht="12.75">
      <c r="B49" t="s">
        <v>140</v>
      </c>
      <c r="C49" s="1">
        <f>SUM(C3:C47)</f>
        <v>100</v>
      </c>
      <c r="D49" s="1">
        <f>SUM(D3:D47)</f>
        <v>100</v>
      </c>
      <c r="E49" s="1">
        <f>SUM(E3:E47)</f>
        <v>100</v>
      </c>
      <c r="F49" s="1">
        <f>SUM(F3:F47)</f>
        <v>100</v>
      </c>
      <c r="G49" s="1">
        <f>SUM(G3:G47)</f>
        <v>100</v>
      </c>
      <c r="H49" s="1">
        <f>SUM(H3:H47)</f>
        <v>100</v>
      </c>
      <c r="I49" s="1">
        <f>SUM(I3:I47)</f>
        <v>100</v>
      </c>
      <c r="J49" s="1">
        <f>SUM(C49:I49)</f>
        <v>700</v>
      </c>
    </row>
  </sheetData>
  <printOptions gridLines="1"/>
  <pageMargins left="0.1798611111111111" right="0.1701388888888889" top="0.9840277777777777" bottom="0.1701388888888889" header="0.5118055555555555" footer="0.5118055555555555"/>
  <pageSetup horizontalDpi="300" verticalDpi="300" orientation="portrait" paperSize="9" scale="1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zoomScale="90" zoomScaleNormal="90" workbookViewId="0" topLeftCell="A1">
      <selection activeCell="K4" sqref="K4"/>
    </sheetView>
  </sheetViews>
  <sheetFormatPr defaultColWidth="11.421875" defaultRowHeight="12.75"/>
  <cols>
    <col min="1" max="1" width="14.28125" style="0" customWidth="1"/>
    <col min="2" max="2" width="12.28125" style="0" customWidth="1"/>
    <col min="3" max="3" width="8.8515625" style="1" customWidth="1"/>
    <col min="4" max="4" width="9.7109375" style="0" customWidth="1"/>
    <col min="5" max="5" width="9.7109375" style="1" customWidth="1"/>
    <col min="6" max="6" width="9.8515625" style="0" customWidth="1"/>
    <col min="7" max="7" width="9.7109375" style="1" customWidth="1"/>
    <col min="8" max="8" width="8.8515625" style="0" customWidth="1"/>
    <col min="9" max="9" width="9.28125" style="0" customWidth="1"/>
    <col min="10" max="10" width="7.28125" style="1" customWidth="1"/>
    <col min="11" max="11" width="11.7109375" style="1" customWidth="1"/>
    <col min="12" max="12" width="0" style="0" hidden="1" customWidth="1"/>
  </cols>
  <sheetData>
    <row r="1" spans="3:11" ht="12.75">
      <c r="C1" s="32" t="s">
        <v>157</v>
      </c>
      <c r="D1" s="32"/>
      <c r="E1" s="32" t="s">
        <v>158</v>
      </c>
      <c r="F1" s="32"/>
      <c r="G1" s="32" t="s">
        <v>159</v>
      </c>
      <c r="H1" s="32"/>
      <c r="K1" s="1" t="s">
        <v>160</v>
      </c>
    </row>
    <row r="3" spans="1:11" ht="12.75">
      <c r="A3" t="s">
        <v>6</v>
      </c>
      <c r="B3" t="s">
        <v>7</v>
      </c>
      <c r="C3" s="1" t="s">
        <v>8</v>
      </c>
      <c r="D3" t="s">
        <v>9</v>
      </c>
      <c r="E3" s="1" t="s">
        <v>8</v>
      </c>
      <c r="F3" t="s">
        <v>9</v>
      </c>
      <c r="G3" s="1" t="s">
        <v>8</v>
      </c>
      <c r="H3" t="s">
        <v>9</v>
      </c>
      <c r="I3" t="s">
        <v>10</v>
      </c>
      <c r="J3" s="1" t="s">
        <v>11</v>
      </c>
      <c r="K3" s="1" t="s">
        <v>161</v>
      </c>
    </row>
    <row r="4" spans="1:11" ht="12.75">
      <c r="A4" t="s">
        <v>43</v>
      </c>
      <c r="B4" t="s">
        <v>44</v>
      </c>
      <c r="C4" s="1">
        <v>3</v>
      </c>
      <c r="D4" s="4">
        <f>32-C4</f>
        <v>29</v>
      </c>
      <c r="E4" s="1">
        <v>19</v>
      </c>
      <c r="F4" s="4">
        <f>26-E4</f>
        <v>7</v>
      </c>
      <c r="G4" s="1">
        <v>11</v>
      </c>
      <c r="H4" s="4">
        <f aca="true" t="shared" si="0" ref="H4:H10">28-G4</f>
        <v>17</v>
      </c>
      <c r="I4" s="16">
        <f aca="true" t="shared" si="1" ref="I4:I35">D4+F4+H4</f>
        <v>53</v>
      </c>
      <c r="J4" s="6">
        <v>1</v>
      </c>
      <c r="K4" s="3">
        <v>20</v>
      </c>
    </row>
    <row r="5" spans="1:11" ht="12.75">
      <c r="A5" t="s">
        <v>26</v>
      </c>
      <c r="B5" t="s">
        <v>27</v>
      </c>
      <c r="C5" s="3">
        <v>1</v>
      </c>
      <c r="D5" s="4">
        <f>32-C5</f>
        <v>31</v>
      </c>
      <c r="E5" s="1">
        <v>20</v>
      </c>
      <c r="F5" s="4">
        <f>26-E5</f>
        <v>6</v>
      </c>
      <c r="G5" s="1">
        <v>20.5</v>
      </c>
      <c r="H5" s="4">
        <f t="shared" si="0"/>
        <v>7.5</v>
      </c>
      <c r="I5" s="17">
        <f t="shared" si="1"/>
        <v>44.5</v>
      </c>
      <c r="J5" s="2">
        <v>2</v>
      </c>
      <c r="K5" s="1">
        <v>14</v>
      </c>
    </row>
    <row r="6" spans="1:11" ht="12.75">
      <c r="A6" t="s">
        <v>144</v>
      </c>
      <c r="B6" t="s">
        <v>145</v>
      </c>
      <c r="C6" s="1">
        <v>13</v>
      </c>
      <c r="D6" s="4">
        <f>32-C6</f>
        <v>19</v>
      </c>
      <c r="G6" s="1">
        <v>5</v>
      </c>
      <c r="H6" s="4">
        <f t="shared" si="0"/>
        <v>23</v>
      </c>
      <c r="I6" s="17">
        <f t="shared" si="1"/>
        <v>42</v>
      </c>
      <c r="J6" s="2">
        <v>3</v>
      </c>
      <c r="K6" s="1">
        <v>11</v>
      </c>
    </row>
    <row r="7" spans="1:11" ht="12.75">
      <c r="A7" t="s">
        <v>22</v>
      </c>
      <c r="B7" t="s">
        <v>23</v>
      </c>
      <c r="C7" s="1">
        <v>7</v>
      </c>
      <c r="D7" s="4">
        <f>32-C7</f>
        <v>25</v>
      </c>
      <c r="E7" s="1">
        <v>17</v>
      </c>
      <c r="F7" s="4">
        <f>26-E7</f>
        <v>9</v>
      </c>
      <c r="G7" s="1">
        <v>20.5</v>
      </c>
      <c r="H7" s="4">
        <f t="shared" si="0"/>
        <v>7.5</v>
      </c>
      <c r="I7" s="17">
        <f t="shared" si="1"/>
        <v>41.5</v>
      </c>
      <c r="J7" s="2">
        <v>4</v>
      </c>
      <c r="K7" s="1">
        <v>10</v>
      </c>
    </row>
    <row r="8" spans="1:11" ht="12.75">
      <c r="A8" t="s">
        <v>12</v>
      </c>
      <c r="B8" t="s">
        <v>13</v>
      </c>
      <c r="C8" s="1">
        <v>24.5</v>
      </c>
      <c r="D8" s="4">
        <f>32-C8</f>
        <v>7.5</v>
      </c>
      <c r="E8" s="3">
        <v>1</v>
      </c>
      <c r="F8" s="4">
        <f>26-E8</f>
        <v>25</v>
      </c>
      <c r="G8" s="1">
        <v>20.5</v>
      </c>
      <c r="H8" s="4">
        <f t="shared" si="0"/>
        <v>7.5</v>
      </c>
      <c r="I8" s="17">
        <f t="shared" si="1"/>
        <v>40</v>
      </c>
      <c r="J8" s="2">
        <v>5</v>
      </c>
      <c r="K8" s="1">
        <v>9</v>
      </c>
    </row>
    <row r="9" spans="1:11" ht="12.75">
      <c r="A9" t="s">
        <v>68</v>
      </c>
      <c r="B9" t="s">
        <v>15</v>
      </c>
      <c r="E9" s="1">
        <v>15</v>
      </c>
      <c r="F9" s="4">
        <f>26-E9</f>
        <v>11</v>
      </c>
      <c r="G9" s="1">
        <v>8</v>
      </c>
      <c r="H9" s="4">
        <f t="shared" si="0"/>
        <v>20</v>
      </c>
      <c r="I9" s="17">
        <f t="shared" si="1"/>
        <v>31</v>
      </c>
      <c r="J9" s="2">
        <v>6</v>
      </c>
      <c r="K9" s="1">
        <v>8</v>
      </c>
    </row>
    <row r="10" spans="1:11" ht="12.75">
      <c r="A10" t="s">
        <v>18</v>
      </c>
      <c r="B10" t="s">
        <v>19</v>
      </c>
      <c r="E10" s="1">
        <v>3</v>
      </c>
      <c r="F10" s="4">
        <f>26-E10</f>
        <v>23</v>
      </c>
      <c r="G10" s="1">
        <v>20.5</v>
      </c>
      <c r="H10" s="4">
        <f t="shared" si="0"/>
        <v>7.5</v>
      </c>
      <c r="I10" s="17">
        <f t="shared" si="1"/>
        <v>30.5</v>
      </c>
      <c r="J10" s="2">
        <v>7</v>
      </c>
      <c r="K10" s="1">
        <v>7</v>
      </c>
    </row>
    <row r="11" spans="1:11" ht="12.75">
      <c r="A11" t="s">
        <v>148</v>
      </c>
      <c r="B11" t="s">
        <v>86</v>
      </c>
      <c r="C11" s="1">
        <v>2</v>
      </c>
      <c r="D11" s="4">
        <f>32-C11</f>
        <v>30</v>
      </c>
      <c r="I11" s="17">
        <f t="shared" si="1"/>
        <v>30</v>
      </c>
      <c r="J11" s="2">
        <v>8</v>
      </c>
      <c r="K11" s="1">
        <v>6</v>
      </c>
    </row>
    <row r="12" spans="1:11" ht="12.75">
      <c r="A12" t="s">
        <v>41</v>
      </c>
      <c r="B12" t="s">
        <v>42</v>
      </c>
      <c r="C12" s="1">
        <v>15</v>
      </c>
      <c r="D12" s="4">
        <f>32-C12</f>
        <v>17</v>
      </c>
      <c r="E12" s="1">
        <v>21</v>
      </c>
      <c r="F12" s="4">
        <f>26-E12</f>
        <v>5</v>
      </c>
      <c r="G12" s="1">
        <v>20.5</v>
      </c>
      <c r="H12" s="4">
        <f>28-G12</f>
        <v>7.5</v>
      </c>
      <c r="I12" s="17">
        <f t="shared" si="1"/>
        <v>29.5</v>
      </c>
      <c r="J12" s="2">
        <v>9</v>
      </c>
      <c r="K12" s="1">
        <v>5</v>
      </c>
    </row>
    <row r="13" spans="1:11" ht="12.75">
      <c r="A13" t="s">
        <v>85</v>
      </c>
      <c r="B13" t="s">
        <v>149</v>
      </c>
      <c r="C13" s="1">
        <v>4</v>
      </c>
      <c r="D13" s="4">
        <f>32-C13</f>
        <v>28</v>
      </c>
      <c r="I13" s="17">
        <f t="shared" si="1"/>
        <v>28</v>
      </c>
      <c r="J13" s="2">
        <v>10</v>
      </c>
      <c r="K13" s="1">
        <v>4</v>
      </c>
    </row>
    <row r="14" spans="1:11" ht="12.75">
      <c r="A14" t="s">
        <v>146</v>
      </c>
      <c r="B14" t="s">
        <v>147</v>
      </c>
      <c r="G14" s="3">
        <v>1</v>
      </c>
      <c r="H14" s="4">
        <f>28-G14</f>
        <v>27</v>
      </c>
      <c r="I14" s="17">
        <f t="shared" si="1"/>
        <v>27</v>
      </c>
      <c r="J14" s="2">
        <v>11</v>
      </c>
      <c r="K14" s="1">
        <v>2.5</v>
      </c>
    </row>
    <row r="15" spans="1:11" ht="12.75">
      <c r="A15" t="s">
        <v>88</v>
      </c>
      <c r="B15" t="s">
        <v>89</v>
      </c>
      <c r="C15" s="1">
        <v>5</v>
      </c>
      <c r="D15" s="4">
        <f>32-C15</f>
        <v>27</v>
      </c>
      <c r="I15" s="17">
        <f t="shared" si="1"/>
        <v>27</v>
      </c>
      <c r="J15" s="2">
        <v>12</v>
      </c>
      <c r="K15" s="1">
        <v>2.5</v>
      </c>
    </row>
    <row r="16" spans="1:11" ht="12.75">
      <c r="A16" t="s">
        <v>20</v>
      </c>
      <c r="B16" t="s">
        <v>21</v>
      </c>
      <c r="C16" s="1">
        <v>16</v>
      </c>
      <c r="D16" s="4">
        <f>32-C16</f>
        <v>16</v>
      </c>
      <c r="E16" s="1">
        <v>23</v>
      </c>
      <c r="F16" s="4">
        <f>26-E16</f>
        <v>3</v>
      </c>
      <c r="G16" s="1">
        <v>20.5</v>
      </c>
      <c r="H16" s="4">
        <f>28-G16</f>
        <v>7.5</v>
      </c>
      <c r="I16" s="17">
        <f t="shared" si="1"/>
        <v>26.5</v>
      </c>
      <c r="J16" s="2">
        <v>13</v>
      </c>
      <c r="K16" s="1">
        <v>1</v>
      </c>
    </row>
    <row r="17" spans="1:10" ht="12.75">
      <c r="A17" t="s">
        <v>162</v>
      </c>
      <c r="B17" t="s">
        <v>163</v>
      </c>
      <c r="G17" s="1">
        <v>2</v>
      </c>
      <c r="H17" s="4">
        <f>28-G17</f>
        <v>26</v>
      </c>
      <c r="I17" s="4">
        <f t="shared" si="1"/>
        <v>26</v>
      </c>
      <c r="J17" s="2">
        <v>14</v>
      </c>
    </row>
    <row r="18" spans="1:10" ht="12.75">
      <c r="A18" t="s">
        <v>150</v>
      </c>
      <c r="B18" t="s">
        <v>151</v>
      </c>
      <c r="C18" s="1">
        <v>6</v>
      </c>
      <c r="D18" s="4">
        <f>32-C18</f>
        <v>26</v>
      </c>
      <c r="I18" s="4">
        <f t="shared" si="1"/>
        <v>26</v>
      </c>
      <c r="J18" s="2">
        <v>15</v>
      </c>
    </row>
    <row r="19" spans="1:10" ht="12.75">
      <c r="A19" t="s">
        <v>143</v>
      </c>
      <c r="B19" t="s">
        <v>13</v>
      </c>
      <c r="G19" s="1">
        <v>3</v>
      </c>
      <c r="H19" s="4">
        <f>28-G19</f>
        <v>25</v>
      </c>
      <c r="I19" s="4">
        <f t="shared" si="1"/>
        <v>25</v>
      </c>
      <c r="J19" s="2">
        <v>16</v>
      </c>
    </row>
    <row r="20" spans="1:10" ht="12.75">
      <c r="A20" t="s">
        <v>32</v>
      </c>
      <c r="B20" t="s">
        <v>31</v>
      </c>
      <c r="C20" s="1">
        <v>24.5</v>
      </c>
      <c r="D20" s="4">
        <f>32-C20</f>
        <v>7.5</v>
      </c>
      <c r="E20" s="1">
        <v>16</v>
      </c>
      <c r="F20" s="4">
        <f>26-E20</f>
        <v>10</v>
      </c>
      <c r="G20" s="1">
        <v>20.5</v>
      </c>
      <c r="H20" s="4">
        <f>28-G20</f>
        <v>7.5</v>
      </c>
      <c r="I20" s="4">
        <f t="shared" si="1"/>
        <v>25</v>
      </c>
      <c r="J20" s="2">
        <v>17</v>
      </c>
    </row>
    <row r="21" spans="1:10" ht="12.75">
      <c r="A21" t="s">
        <v>51</v>
      </c>
      <c r="B21" t="s">
        <v>52</v>
      </c>
      <c r="G21" s="1">
        <v>4</v>
      </c>
      <c r="H21" s="4">
        <f>28-G21</f>
        <v>24</v>
      </c>
      <c r="I21" s="4">
        <f t="shared" si="1"/>
        <v>24</v>
      </c>
      <c r="J21" s="2">
        <v>18</v>
      </c>
    </row>
    <row r="22" spans="1:10" ht="12.75">
      <c r="A22" t="s">
        <v>64</v>
      </c>
      <c r="B22" t="s">
        <v>34</v>
      </c>
      <c r="E22" s="1">
        <v>24</v>
      </c>
      <c r="F22" s="4">
        <f>26-E22</f>
        <v>2</v>
      </c>
      <c r="G22" s="1">
        <v>6</v>
      </c>
      <c r="H22" s="4">
        <f>28-G22</f>
        <v>22</v>
      </c>
      <c r="I22" s="4">
        <f t="shared" si="1"/>
        <v>24</v>
      </c>
      <c r="J22" s="2">
        <v>19</v>
      </c>
    </row>
    <row r="23" spans="1:10" ht="12.75">
      <c r="A23" t="s">
        <v>24</v>
      </c>
      <c r="B23" t="s">
        <v>31</v>
      </c>
      <c r="E23" s="1">
        <v>2</v>
      </c>
      <c r="F23" s="4">
        <f>26-E23</f>
        <v>24</v>
      </c>
      <c r="I23" s="4">
        <f t="shared" si="1"/>
        <v>24</v>
      </c>
      <c r="J23" s="2">
        <v>20</v>
      </c>
    </row>
    <row r="24" spans="1:10" ht="12.75">
      <c r="A24" t="s">
        <v>93</v>
      </c>
      <c r="B24" t="s">
        <v>94</v>
      </c>
      <c r="C24" s="1">
        <v>8</v>
      </c>
      <c r="D24" s="4">
        <f>32-C24</f>
        <v>24</v>
      </c>
      <c r="I24" s="4">
        <f t="shared" si="1"/>
        <v>24</v>
      </c>
      <c r="J24" s="2">
        <v>21</v>
      </c>
    </row>
    <row r="25" spans="1:10" ht="12.75">
      <c r="A25" t="s">
        <v>28</v>
      </c>
      <c r="B25" t="s">
        <v>29</v>
      </c>
      <c r="C25" s="1">
        <v>24.5</v>
      </c>
      <c r="D25" s="4">
        <f>32-C25</f>
        <v>7.5</v>
      </c>
      <c r="E25" s="1">
        <v>18</v>
      </c>
      <c r="F25" s="4">
        <f>26-E25</f>
        <v>8</v>
      </c>
      <c r="G25" s="1">
        <v>20.5</v>
      </c>
      <c r="H25" s="4">
        <f>28-G25</f>
        <v>7.5</v>
      </c>
      <c r="I25" s="17">
        <f t="shared" si="1"/>
        <v>23</v>
      </c>
      <c r="J25" s="2">
        <v>22</v>
      </c>
    </row>
    <row r="26" spans="1:10" ht="12.75">
      <c r="A26" t="s">
        <v>164</v>
      </c>
      <c r="B26" t="s">
        <v>165</v>
      </c>
      <c r="C26" s="1">
        <v>9</v>
      </c>
      <c r="D26" s="4">
        <f>32-C26</f>
        <v>23</v>
      </c>
      <c r="I26" s="4">
        <f t="shared" si="1"/>
        <v>23</v>
      </c>
      <c r="J26" s="2">
        <v>23</v>
      </c>
    </row>
    <row r="27" spans="1:10" ht="12.75">
      <c r="A27" t="s">
        <v>16</v>
      </c>
      <c r="B27" t="s">
        <v>17</v>
      </c>
      <c r="E27" s="1">
        <v>4</v>
      </c>
      <c r="F27" s="4">
        <f>26-E27</f>
        <v>22</v>
      </c>
      <c r="I27" s="4">
        <f t="shared" si="1"/>
        <v>22</v>
      </c>
      <c r="J27" s="2">
        <v>24</v>
      </c>
    </row>
    <row r="28" spans="1:10" ht="12.75">
      <c r="A28" t="s">
        <v>166</v>
      </c>
      <c r="B28" t="s">
        <v>65</v>
      </c>
      <c r="C28" s="1">
        <v>10.5</v>
      </c>
      <c r="D28" s="4">
        <f>32-C28</f>
        <v>21.5</v>
      </c>
      <c r="I28" s="4">
        <f t="shared" si="1"/>
        <v>21.5</v>
      </c>
      <c r="J28" s="2">
        <v>25</v>
      </c>
    </row>
    <row r="29" spans="1:10" ht="12.75">
      <c r="A29" t="s">
        <v>28</v>
      </c>
      <c r="B29" t="s">
        <v>25</v>
      </c>
      <c r="C29" s="1">
        <v>10.5</v>
      </c>
      <c r="D29" s="4">
        <f>32-C29</f>
        <v>21.5</v>
      </c>
      <c r="I29" s="4">
        <f t="shared" si="1"/>
        <v>21.5</v>
      </c>
      <c r="J29" s="2">
        <v>26</v>
      </c>
    </row>
    <row r="30" spans="1:10" ht="12.75">
      <c r="A30" t="s">
        <v>30</v>
      </c>
      <c r="B30" t="s">
        <v>13</v>
      </c>
      <c r="G30" s="1">
        <v>7</v>
      </c>
      <c r="H30" s="4">
        <f>28-G30</f>
        <v>21</v>
      </c>
      <c r="I30" s="4">
        <f t="shared" si="1"/>
        <v>21</v>
      </c>
      <c r="J30" s="2">
        <v>27</v>
      </c>
    </row>
    <row r="31" spans="1:10" ht="12.75">
      <c r="A31" t="s">
        <v>35</v>
      </c>
      <c r="B31" t="s">
        <v>36</v>
      </c>
      <c r="E31" s="1">
        <v>5</v>
      </c>
      <c r="F31" s="4">
        <f>26-E31</f>
        <v>21</v>
      </c>
      <c r="I31" s="4">
        <f t="shared" si="1"/>
        <v>21</v>
      </c>
      <c r="J31" s="2">
        <v>28</v>
      </c>
    </row>
    <row r="32" spans="1:10" ht="12.75">
      <c r="A32" t="s">
        <v>39</v>
      </c>
      <c r="B32" t="s">
        <v>40</v>
      </c>
      <c r="E32" s="1">
        <v>6</v>
      </c>
      <c r="F32" s="4">
        <f>26-E32</f>
        <v>20</v>
      </c>
      <c r="I32" s="4">
        <f t="shared" si="1"/>
        <v>20</v>
      </c>
      <c r="J32" s="2">
        <v>29</v>
      </c>
    </row>
    <row r="33" spans="1:10" ht="12.75">
      <c r="A33" t="s">
        <v>141</v>
      </c>
      <c r="B33" t="s">
        <v>142</v>
      </c>
      <c r="G33" s="1">
        <v>9</v>
      </c>
      <c r="H33" s="4">
        <f>28-G33</f>
        <v>19</v>
      </c>
      <c r="I33" s="4">
        <f t="shared" si="1"/>
        <v>19</v>
      </c>
      <c r="J33" s="2">
        <v>30</v>
      </c>
    </row>
    <row r="34" spans="1:10" ht="12.75">
      <c r="A34" t="s">
        <v>24</v>
      </c>
      <c r="B34" t="s">
        <v>25</v>
      </c>
      <c r="E34" s="1">
        <v>7</v>
      </c>
      <c r="F34" s="4">
        <f>26-E34</f>
        <v>19</v>
      </c>
      <c r="I34" s="4">
        <f t="shared" si="1"/>
        <v>19</v>
      </c>
      <c r="J34" s="2">
        <v>31</v>
      </c>
    </row>
    <row r="35" spans="1:10" ht="12.75">
      <c r="A35" t="s">
        <v>106</v>
      </c>
      <c r="B35" t="s">
        <v>107</v>
      </c>
      <c r="C35" s="1">
        <v>13</v>
      </c>
      <c r="D35" s="4">
        <f>32-C35</f>
        <v>19</v>
      </c>
      <c r="I35" s="4">
        <f t="shared" si="1"/>
        <v>19</v>
      </c>
      <c r="J35" s="2">
        <v>32</v>
      </c>
    </row>
    <row r="36" spans="1:10" ht="12.75">
      <c r="A36" t="s">
        <v>167</v>
      </c>
      <c r="B36" t="s">
        <v>21</v>
      </c>
      <c r="C36" s="1">
        <v>13</v>
      </c>
      <c r="D36" s="4">
        <f>32-C36</f>
        <v>19</v>
      </c>
      <c r="I36" s="4">
        <f aca="true" t="shared" si="2" ref="I36:I66">D36+F36+H36</f>
        <v>19</v>
      </c>
      <c r="J36" s="2">
        <v>33</v>
      </c>
    </row>
    <row r="37" spans="1:10" ht="12.75">
      <c r="A37" t="s">
        <v>168</v>
      </c>
      <c r="B37" t="s">
        <v>169</v>
      </c>
      <c r="G37" s="1">
        <v>10</v>
      </c>
      <c r="H37" s="4">
        <f>28-G37</f>
        <v>18</v>
      </c>
      <c r="I37" s="4">
        <f t="shared" si="2"/>
        <v>18</v>
      </c>
      <c r="J37" s="2">
        <v>34</v>
      </c>
    </row>
    <row r="38" spans="1:10" ht="12.75">
      <c r="A38" t="s">
        <v>47</v>
      </c>
      <c r="B38" t="s">
        <v>48</v>
      </c>
      <c r="E38" s="1">
        <v>8</v>
      </c>
      <c r="F38" s="4">
        <f>26-E38</f>
        <v>18</v>
      </c>
      <c r="I38" s="4">
        <f t="shared" si="2"/>
        <v>18</v>
      </c>
      <c r="J38" s="2">
        <v>35</v>
      </c>
    </row>
    <row r="39" spans="1:10" ht="12.75">
      <c r="A39" t="s">
        <v>53</v>
      </c>
      <c r="B39" t="s">
        <v>54</v>
      </c>
      <c r="E39" s="1">
        <v>9</v>
      </c>
      <c r="F39" s="4">
        <f>26-E39</f>
        <v>17</v>
      </c>
      <c r="I39" s="4">
        <f t="shared" si="2"/>
        <v>17</v>
      </c>
      <c r="J39" s="2">
        <v>36</v>
      </c>
    </row>
    <row r="40" spans="1:10" ht="12.75">
      <c r="A40" t="s">
        <v>170</v>
      </c>
      <c r="B40" t="s">
        <v>98</v>
      </c>
      <c r="G40" s="1">
        <v>12</v>
      </c>
      <c r="H40" s="4">
        <f>28-G40</f>
        <v>16</v>
      </c>
      <c r="I40" s="4">
        <f t="shared" si="2"/>
        <v>16</v>
      </c>
      <c r="J40" s="2">
        <v>37</v>
      </c>
    </row>
    <row r="41" spans="1:10" ht="12.75">
      <c r="A41" t="s">
        <v>14</v>
      </c>
      <c r="B41" t="s">
        <v>15</v>
      </c>
      <c r="E41" s="1">
        <v>10</v>
      </c>
      <c r="F41" s="4">
        <f>26-E41</f>
        <v>16</v>
      </c>
      <c r="I41" s="4">
        <f t="shared" si="2"/>
        <v>16</v>
      </c>
      <c r="J41" s="2">
        <v>38</v>
      </c>
    </row>
    <row r="42" spans="1:10" ht="12.75">
      <c r="A42" t="s">
        <v>152</v>
      </c>
      <c r="B42" t="s">
        <v>44</v>
      </c>
      <c r="G42" s="1">
        <v>13</v>
      </c>
      <c r="H42" s="4">
        <f>28-G42</f>
        <v>15</v>
      </c>
      <c r="I42" s="4">
        <f t="shared" si="2"/>
        <v>15</v>
      </c>
      <c r="J42" s="2">
        <v>39</v>
      </c>
    </row>
    <row r="43" spans="1:10" ht="12.75">
      <c r="A43" t="s">
        <v>24</v>
      </c>
      <c r="B43" t="s">
        <v>58</v>
      </c>
      <c r="E43" s="1">
        <v>11</v>
      </c>
      <c r="F43" s="4">
        <f>26-E43</f>
        <v>15</v>
      </c>
      <c r="I43" s="4">
        <f t="shared" si="2"/>
        <v>15</v>
      </c>
      <c r="J43" s="2">
        <v>40</v>
      </c>
    </row>
    <row r="44" spans="1:10" ht="12.75">
      <c r="A44" t="s">
        <v>171</v>
      </c>
      <c r="B44" t="s">
        <v>172</v>
      </c>
      <c r="C44" s="1">
        <v>17</v>
      </c>
      <c r="D44" s="4">
        <f>32-C44</f>
        <v>15</v>
      </c>
      <c r="I44" s="4">
        <f t="shared" si="2"/>
        <v>15</v>
      </c>
      <c r="J44" s="2">
        <v>41</v>
      </c>
    </row>
    <row r="45" spans="1:10" ht="12.75">
      <c r="A45" t="s">
        <v>33</v>
      </c>
      <c r="B45" t="s">
        <v>34</v>
      </c>
      <c r="E45" s="1">
        <v>12</v>
      </c>
      <c r="F45" s="4">
        <f>26-E45</f>
        <v>14</v>
      </c>
      <c r="I45" s="4">
        <f t="shared" si="2"/>
        <v>14</v>
      </c>
      <c r="J45" s="2">
        <v>42</v>
      </c>
    </row>
    <row r="46" spans="1:10" ht="12.75">
      <c r="A46" t="s">
        <v>16</v>
      </c>
      <c r="B46" t="s">
        <v>61</v>
      </c>
      <c r="E46" s="1">
        <v>13</v>
      </c>
      <c r="F46" s="4">
        <f>26-E46</f>
        <v>13</v>
      </c>
      <c r="I46" s="4">
        <f t="shared" si="2"/>
        <v>13</v>
      </c>
      <c r="J46" s="2">
        <v>43</v>
      </c>
    </row>
    <row r="47" spans="1:10" ht="12.75">
      <c r="A47" t="s">
        <v>64</v>
      </c>
      <c r="B47" t="s">
        <v>65</v>
      </c>
      <c r="E47" s="1">
        <v>14</v>
      </c>
      <c r="F47" s="4">
        <f>26-E47</f>
        <v>12</v>
      </c>
      <c r="I47" s="4">
        <f t="shared" si="2"/>
        <v>12</v>
      </c>
      <c r="J47" s="2">
        <v>44</v>
      </c>
    </row>
    <row r="48" spans="1:10" ht="12.75">
      <c r="A48" t="s">
        <v>173</v>
      </c>
      <c r="B48" t="s">
        <v>174</v>
      </c>
      <c r="G48" s="1">
        <v>20.5</v>
      </c>
      <c r="H48" s="4">
        <f aca="true" t="shared" si="3" ref="H48:H53">28-G48</f>
        <v>7.5</v>
      </c>
      <c r="I48" s="4">
        <f t="shared" si="2"/>
        <v>7.5</v>
      </c>
      <c r="J48" s="2">
        <v>45</v>
      </c>
    </row>
    <row r="49" spans="1:10" ht="12.75">
      <c r="A49" t="s">
        <v>175</v>
      </c>
      <c r="B49" t="s">
        <v>176</v>
      </c>
      <c r="G49" s="1">
        <v>20.5</v>
      </c>
      <c r="H49" s="4">
        <f t="shared" si="3"/>
        <v>7.5</v>
      </c>
      <c r="I49" s="4">
        <f t="shared" si="2"/>
        <v>7.5</v>
      </c>
      <c r="J49" s="2">
        <v>46</v>
      </c>
    </row>
    <row r="50" spans="1:10" ht="12.75">
      <c r="A50" t="s">
        <v>177</v>
      </c>
      <c r="B50" t="s">
        <v>178</v>
      </c>
      <c r="G50" s="1">
        <v>20.5</v>
      </c>
      <c r="H50" s="4">
        <f t="shared" si="3"/>
        <v>7.5</v>
      </c>
      <c r="I50" s="4">
        <f t="shared" si="2"/>
        <v>7.5</v>
      </c>
      <c r="J50" s="2">
        <v>47</v>
      </c>
    </row>
    <row r="51" spans="1:10" ht="12.75">
      <c r="A51" t="s">
        <v>153</v>
      </c>
      <c r="B51" t="s">
        <v>154</v>
      </c>
      <c r="G51" s="1">
        <v>20.5</v>
      </c>
      <c r="H51" s="4">
        <f t="shared" si="3"/>
        <v>7.5</v>
      </c>
      <c r="I51" s="4">
        <f t="shared" si="2"/>
        <v>7.5</v>
      </c>
      <c r="J51" s="2">
        <v>48</v>
      </c>
    </row>
    <row r="52" spans="1:10" ht="12.75">
      <c r="A52" t="s">
        <v>124</v>
      </c>
      <c r="B52" t="s">
        <v>23</v>
      </c>
      <c r="G52" s="1">
        <v>20.5</v>
      </c>
      <c r="H52" s="4">
        <f t="shared" si="3"/>
        <v>7.5</v>
      </c>
      <c r="I52" s="4">
        <f t="shared" si="2"/>
        <v>7.5</v>
      </c>
      <c r="J52" s="2">
        <v>49</v>
      </c>
    </row>
    <row r="53" spans="1:10" ht="12.75">
      <c r="A53" t="s">
        <v>179</v>
      </c>
      <c r="B53" t="s">
        <v>29</v>
      </c>
      <c r="G53" s="1">
        <v>20.5</v>
      </c>
      <c r="H53" s="4">
        <f t="shared" si="3"/>
        <v>7.5</v>
      </c>
      <c r="I53" s="4">
        <f t="shared" si="2"/>
        <v>7.5</v>
      </c>
      <c r="J53" s="2">
        <v>50</v>
      </c>
    </row>
    <row r="54" spans="1:10" ht="12.75">
      <c r="A54" t="s">
        <v>32</v>
      </c>
      <c r="B54" t="s">
        <v>44</v>
      </c>
      <c r="C54" s="1">
        <v>24.5</v>
      </c>
      <c r="D54" s="4">
        <f aca="true" t="shared" si="4" ref="D54:D64">32-C54</f>
        <v>7.5</v>
      </c>
      <c r="I54" s="4">
        <f t="shared" si="2"/>
        <v>7.5</v>
      </c>
      <c r="J54" s="2">
        <v>51</v>
      </c>
    </row>
    <row r="55" spans="1:10" ht="12.75">
      <c r="A55" t="s">
        <v>32</v>
      </c>
      <c r="B55" t="s">
        <v>180</v>
      </c>
      <c r="C55" s="1">
        <v>24.5</v>
      </c>
      <c r="D55" s="4">
        <f t="shared" si="4"/>
        <v>7.5</v>
      </c>
      <c r="I55" s="4">
        <f t="shared" si="2"/>
        <v>7.5</v>
      </c>
      <c r="J55" s="2">
        <v>52</v>
      </c>
    </row>
    <row r="56" spans="1:10" ht="12.75">
      <c r="A56" t="s">
        <v>41</v>
      </c>
      <c r="B56" t="s">
        <v>89</v>
      </c>
      <c r="C56" s="1">
        <v>24.5</v>
      </c>
      <c r="D56" s="4">
        <f t="shared" si="4"/>
        <v>7.5</v>
      </c>
      <c r="I56" s="4">
        <f t="shared" si="2"/>
        <v>7.5</v>
      </c>
      <c r="J56" s="2">
        <v>53</v>
      </c>
    </row>
    <row r="57" spans="1:10" ht="12.75">
      <c r="A57" t="s">
        <v>22</v>
      </c>
      <c r="B57" t="s">
        <v>181</v>
      </c>
      <c r="C57" s="1">
        <v>24.5</v>
      </c>
      <c r="D57" s="4">
        <f t="shared" si="4"/>
        <v>7.5</v>
      </c>
      <c r="I57" s="4">
        <f t="shared" si="2"/>
        <v>7.5</v>
      </c>
      <c r="J57" s="2">
        <v>54</v>
      </c>
    </row>
    <row r="58" spans="1:10" ht="12.75">
      <c r="A58" t="s">
        <v>182</v>
      </c>
      <c r="B58" t="s">
        <v>183</v>
      </c>
      <c r="C58" s="1">
        <v>24.5</v>
      </c>
      <c r="D58" s="4">
        <f t="shared" si="4"/>
        <v>7.5</v>
      </c>
      <c r="I58" s="4">
        <f t="shared" si="2"/>
        <v>7.5</v>
      </c>
      <c r="J58" s="2">
        <v>55</v>
      </c>
    </row>
    <row r="59" spans="1:10" ht="12.75">
      <c r="A59" t="s">
        <v>184</v>
      </c>
      <c r="B59" t="s">
        <v>185</v>
      </c>
      <c r="C59" s="1">
        <v>24.5</v>
      </c>
      <c r="D59" s="4">
        <f t="shared" si="4"/>
        <v>7.5</v>
      </c>
      <c r="I59" s="4">
        <f t="shared" si="2"/>
        <v>7.5</v>
      </c>
      <c r="J59" s="2">
        <v>56</v>
      </c>
    </row>
    <row r="60" spans="1:10" ht="12.75">
      <c r="A60" t="s">
        <v>186</v>
      </c>
      <c r="B60" t="s">
        <v>25</v>
      </c>
      <c r="C60" s="1">
        <v>24.5</v>
      </c>
      <c r="D60" s="4">
        <f t="shared" si="4"/>
        <v>7.5</v>
      </c>
      <c r="I60" s="4">
        <f t="shared" si="2"/>
        <v>7.5</v>
      </c>
      <c r="J60" s="2">
        <v>57</v>
      </c>
    </row>
    <row r="61" spans="1:10" ht="12.75">
      <c r="A61" t="s">
        <v>88</v>
      </c>
      <c r="B61" t="s">
        <v>38</v>
      </c>
      <c r="C61" s="1">
        <v>24.5</v>
      </c>
      <c r="D61" s="4">
        <f t="shared" si="4"/>
        <v>7.5</v>
      </c>
      <c r="I61" s="4">
        <f t="shared" si="2"/>
        <v>7.5</v>
      </c>
      <c r="J61" s="2">
        <v>58</v>
      </c>
    </row>
    <row r="62" spans="1:10" ht="12.75">
      <c r="A62" t="s">
        <v>91</v>
      </c>
      <c r="B62" t="s">
        <v>92</v>
      </c>
      <c r="C62" s="1">
        <v>24.5</v>
      </c>
      <c r="D62" s="4">
        <f t="shared" si="4"/>
        <v>7.5</v>
      </c>
      <c r="I62" s="4">
        <f t="shared" si="2"/>
        <v>7.5</v>
      </c>
      <c r="J62" s="2">
        <v>59</v>
      </c>
    </row>
    <row r="63" spans="1:10" ht="12.75">
      <c r="A63" t="s">
        <v>187</v>
      </c>
      <c r="B63" t="s">
        <v>188</v>
      </c>
      <c r="C63" s="1">
        <v>24.5</v>
      </c>
      <c r="D63" s="4">
        <f t="shared" si="4"/>
        <v>7.5</v>
      </c>
      <c r="I63" s="4">
        <f t="shared" si="2"/>
        <v>7.5</v>
      </c>
      <c r="J63" s="2">
        <v>60</v>
      </c>
    </row>
    <row r="64" spans="1:10" ht="12.75">
      <c r="A64" t="s">
        <v>189</v>
      </c>
      <c r="B64" t="s">
        <v>190</v>
      </c>
      <c r="C64" s="1">
        <v>24.5</v>
      </c>
      <c r="D64" s="4">
        <f t="shared" si="4"/>
        <v>7.5</v>
      </c>
      <c r="I64" s="4">
        <f t="shared" si="2"/>
        <v>7.5</v>
      </c>
      <c r="J64" s="2">
        <v>61</v>
      </c>
    </row>
    <row r="65" spans="1:10" ht="12.75">
      <c r="A65" t="s">
        <v>72</v>
      </c>
      <c r="B65" t="s">
        <v>57</v>
      </c>
      <c r="E65" s="1">
        <v>22</v>
      </c>
      <c r="F65" s="4">
        <f>26-E65</f>
        <v>4</v>
      </c>
      <c r="I65" s="4">
        <f t="shared" si="2"/>
        <v>4</v>
      </c>
      <c r="J65" s="2">
        <v>62</v>
      </c>
    </row>
    <row r="66" spans="1:10" ht="12.75">
      <c r="A66" t="s">
        <v>49</v>
      </c>
      <c r="B66" t="s">
        <v>50</v>
      </c>
      <c r="E66" s="1">
        <v>25</v>
      </c>
      <c r="F66" s="4">
        <f>26-E66</f>
        <v>1</v>
      </c>
      <c r="I66" s="4">
        <f t="shared" si="2"/>
        <v>1</v>
      </c>
      <c r="J66" s="2">
        <v>63</v>
      </c>
    </row>
    <row r="67" ht="12.75">
      <c r="J67" s="2">
        <v>64</v>
      </c>
    </row>
    <row r="68" ht="12.75">
      <c r="I68" s="4">
        <f>D68+F68+H68</f>
        <v>0</v>
      </c>
    </row>
    <row r="70" spans="2:11" ht="12.75">
      <c r="B70" t="s">
        <v>10</v>
      </c>
      <c r="C70" s="1">
        <f aca="true" t="shared" si="5" ref="C70:H70">SUM(C4:C69)</f>
        <v>496</v>
      </c>
      <c r="D70" s="4">
        <f t="shared" si="5"/>
        <v>496</v>
      </c>
      <c r="E70" s="1">
        <f t="shared" si="5"/>
        <v>325</v>
      </c>
      <c r="F70" s="4">
        <f t="shared" si="5"/>
        <v>325</v>
      </c>
      <c r="G70" s="1">
        <f t="shared" si="5"/>
        <v>378</v>
      </c>
      <c r="H70" s="4">
        <f t="shared" si="5"/>
        <v>378</v>
      </c>
      <c r="K70" s="1">
        <f>SUM(K4:K35)</f>
        <v>100</v>
      </c>
    </row>
  </sheetData>
  <mergeCells count="3">
    <mergeCell ref="C1:D1"/>
    <mergeCell ref="E1:F1"/>
    <mergeCell ref="G1:H1"/>
  </mergeCells>
  <printOptions gridLines="1"/>
  <pageMargins left="0.2798611111111111" right="0.20972222222222223" top="0.4895833333333333" bottom="0.2798611111111111" header="0.1597222222222222" footer="0.5118055555555555"/>
  <pageSetup horizontalDpi="300" verticalDpi="300" orientation="portrait" paperSize="9" scale="90"/>
  <headerFooter alignWithMargins="0">
    <oddHeader>&amp;Lannée 2009&amp;CCHALLENGE
 JACQUES PINSSON&amp;RCONCOURS 
FETES DE VILLERS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31">
      <selection activeCell="M60" sqref="M60"/>
    </sheetView>
  </sheetViews>
  <sheetFormatPr defaultColWidth="11.421875" defaultRowHeight="12.75"/>
  <cols>
    <col min="3" max="3" width="4.00390625" style="0" customWidth="1"/>
    <col min="4" max="4" width="6.00390625" style="0" customWidth="1"/>
    <col min="5" max="5" width="3.00390625" style="0" customWidth="1"/>
    <col min="6" max="6" width="7.00390625" style="0" customWidth="1"/>
    <col min="7" max="7" width="8.57421875" style="0" customWidth="1"/>
    <col min="8" max="8" width="6.00390625" style="18" customWidth="1"/>
    <col min="9" max="9" width="7.00390625" style="0" customWidth="1"/>
    <col min="10" max="10" width="5.57421875" style="0" customWidth="1"/>
    <col min="11" max="11" width="8.28125" style="0" customWidth="1"/>
    <col min="12" max="12" width="3.00390625" style="0" customWidth="1"/>
    <col min="13" max="13" width="6.00390625" style="0" customWidth="1"/>
    <col min="14" max="14" width="3.00390625" style="0" customWidth="1"/>
    <col min="15" max="15" width="7.00390625" style="0" customWidth="1"/>
    <col min="16" max="16" width="8.28125" style="0" customWidth="1"/>
  </cols>
  <sheetData>
    <row r="1" spans="3:17" ht="12.75">
      <c r="C1" s="33" t="s">
        <v>191</v>
      </c>
      <c r="D1" s="33"/>
      <c r="E1" s="33"/>
      <c r="F1" s="33"/>
      <c r="G1" s="33"/>
      <c r="H1" s="33" t="s">
        <v>192</v>
      </c>
      <c r="I1" s="33"/>
      <c r="J1" s="33"/>
      <c r="K1" s="33"/>
      <c r="L1" s="33" t="s">
        <v>193</v>
      </c>
      <c r="M1" s="33"/>
      <c r="N1" s="33"/>
      <c r="O1" s="33"/>
      <c r="P1" s="33"/>
      <c r="Q1" t="s">
        <v>10</v>
      </c>
    </row>
    <row r="2" spans="1:17" ht="12.75">
      <c r="A2" t="s">
        <v>6</v>
      </c>
      <c r="B2" t="s">
        <v>7</v>
      </c>
      <c r="C2" t="s">
        <v>194</v>
      </c>
      <c r="D2" t="s">
        <v>9</v>
      </c>
      <c r="E2" t="s">
        <v>8</v>
      </c>
      <c r="F2" t="s">
        <v>195</v>
      </c>
      <c r="G2" t="s">
        <v>196</v>
      </c>
      <c r="H2" s="18" t="s">
        <v>197</v>
      </c>
      <c r="I2" t="s">
        <v>198</v>
      </c>
      <c r="J2" t="s">
        <v>8</v>
      </c>
      <c r="K2" t="s">
        <v>199</v>
      </c>
      <c r="L2" t="s">
        <v>194</v>
      </c>
      <c r="M2" t="s">
        <v>130</v>
      </c>
      <c r="N2" t="s">
        <v>8</v>
      </c>
      <c r="O2" t="s">
        <v>195</v>
      </c>
      <c r="P2" t="s">
        <v>199</v>
      </c>
      <c r="Q2" t="s">
        <v>9</v>
      </c>
    </row>
    <row r="3" spans="1:17" ht="12.75">
      <c r="A3" t="s">
        <v>12</v>
      </c>
      <c r="B3" t="s">
        <v>13</v>
      </c>
      <c r="C3">
        <v>14</v>
      </c>
      <c r="D3">
        <v>3300</v>
      </c>
      <c r="E3">
        <v>4</v>
      </c>
      <c r="F3">
        <v>10</v>
      </c>
      <c r="G3" s="4">
        <f aca="true" t="shared" si="0" ref="G3:G21">37-F3</f>
        <v>27</v>
      </c>
      <c r="H3" s="18">
        <v>5</v>
      </c>
      <c r="I3" s="18">
        <v>1780</v>
      </c>
      <c r="J3" s="18">
        <v>4</v>
      </c>
      <c r="K3" s="4">
        <f>22-J3</f>
        <v>18</v>
      </c>
      <c r="L3">
        <v>3</v>
      </c>
      <c r="M3">
        <v>1450</v>
      </c>
      <c r="N3" s="5">
        <v>1</v>
      </c>
      <c r="O3" s="5">
        <v>1</v>
      </c>
      <c r="P3" s="4">
        <f>14-O3</f>
        <v>13</v>
      </c>
      <c r="Q3" s="5">
        <f aca="true" t="shared" si="1" ref="Q3:Q34">P3+K3+G3</f>
        <v>58</v>
      </c>
    </row>
    <row r="4" spans="1:17" ht="12.75">
      <c r="A4" t="s">
        <v>18</v>
      </c>
      <c r="B4" t="s">
        <v>19</v>
      </c>
      <c r="C4">
        <v>29</v>
      </c>
      <c r="D4">
        <v>13640</v>
      </c>
      <c r="E4">
        <v>1</v>
      </c>
      <c r="F4">
        <v>2</v>
      </c>
      <c r="G4" s="4">
        <f t="shared" si="0"/>
        <v>35</v>
      </c>
      <c r="L4">
        <v>10</v>
      </c>
      <c r="M4">
        <v>680</v>
      </c>
      <c r="N4">
        <v>4</v>
      </c>
      <c r="O4">
        <v>4</v>
      </c>
      <c r="P4" s="4">
        <f>14-O4</f>
        <v>10</v>
      </c>
      <c r="Q4" s="4">
        <f t="shared" si="1"/>
        <v>45</v>
      </c>
    </row>
    <row r="5" spans="1:17" ht="12.75">
      <c r="A5" t="s">
        <v>26</v>
      </c>
      <c r="B5" t="s">
        <v>27</v>
      </c>
      <c r="C5">
        <v>35</v>
      </c>
      <c r="D5">
        <v>340</v>
      </c>
      <c r="E5">
        <v>8</v>
      </c>
      <c r="F5">
        <v>23</v>
      </c>
      <c r="G5" s="4">
        <f t="shared" si="0"/>
        <v>14</v>
      </c>
      <c r="H5" s="18">
        <v>5</v>
      </c>
      <c r="I5" s="18">
        <v>1860</v>
      </c>
      <c r="J5">
        <v>2</v>
      </c>
      <c r="K5" s="4">
        <f>22-J5</f>
        <v>20</v>
      </c>
      <c r="L5">
        <v>11</v>
      </c>
      <c r="M5">
        <v>120</v>
      </c>
      <c r="N5">
        <v>6</v>
      </c>
      <c r="O5">
        <v>6</v>
      </c>
      <c r="P5" s="4">
        <f>14-O5</f>
        <v>8</v>
      </c>
      <c r="Q5" s="4">
        <f t="shared" si="1"/>
        <v>42</v>
      </c>
    </row>
    <row r="6" spans="1:17" ht="12.75">
      <c r="A6" t="s">
        <v>32</v>
      </c>
      <c r="B6" t="s">
        <v>31</v>
      </c>
      <c r="C6">
        <v>18</v>
      </c>
      <c r="D6">
        <v>1460</v>
      </c>
      <c r="E6">
        <v>9</v>
      </c>
      <c r="F6">
        <v>25</v>
      </c>
      <c r="G6" s="4">
        <f t="shared" si="0"/>
        <v>12</v>
      </c>
      <c r="H6" s="18">
        <v>5</v>
      </c>
      <c r="I6" s="18">
        <v>1740</v>
      </c>
      <c r="J6" s="18">
        <v>5</v>
      </c>
      <c r="K6" s="4">
        <f>22-J6</f>
        <v>17</v>
      </c>
      <c r="L6">
        <v>6</v>
      </c>
      <c r="M6">
        <v>700</v>
      </c>
      <c r="N6">
        <v>3</v>
      </c>
      <c r="O6">
        <v>3</v>
      </c>
      <c r="P6" s="4">
        <f>14-O6</f>
        <v>11</v>
      </c>
      <c r="Q6" s="4">
        <f t="shared" si="1"/>
        <v>40</v>
      </c>
    </row>
    <row r="7" spans="1:17" ht="12.75">
      <c r="A7" t="s">
        <v>141</v>
      </c>
      <c r="B7" t="s">
        <v>142</v>
      </c>
      <c r="C7">
        <v>4</v>
      </c>
      <c r="D7">
        <v>1060</v>
      </c>
      <c r="E7">
        <v>1</v>
      </c>
      <c r="F7">
        <v>3</v>
      </c>
      <c r="G7" s="4">
        <f t="shared" si="0"/>
        <v>34</v>
      </c>
      <c r="H7" s="18">
        <v>0</v>
      </c>
      <c r="I7" s="18">
        <v>0</v>
      </c>
      <c r="J7" s="18">
        <v>19</v>
      </c>
      <c r="K7" s="4">
        <f>22-J7</f>
        <v>3</v>
      </c>
      <c r="Q7" s="4">
        <f t="shared" si="1"/>
        <v>37</v>
      </c>
    </row>
    <row r="8" spans="1:17" ht="12.75">
      <c r="A8" t="s">
        <v>64</v>
      </c>
      <c r="B8" t="s">
        <v>34</v>
      </c>
      <c r="C8">
        <v>15</v>
      </c>
      <c r="D8">
        <v>19200</v>
      </c>
      <c r="E8" s="5">
        <v>1</v>
      </c>
      <c r="F8" s="5">
        <v>1</v>
      </c>
      <c r="G8" s="4">
        <f t="shared" si="0"/>
        <v>36</v>
      </c>
      <c r="Q8" s="4">
        <f t="shared" si="1"/>
        <v>36</v>
      </c>
    </row>
    <row r="9" spans="1:17" ht="12.75">
      <c r="A9" t="s">
        <v>71</v>
      </c>
      <c r="B9" t="s">
        <v>70</v>
      </c>
      <c r="C9">
        <v>1</v>
      </c>
      <c r="D9">
        <v>800</v>
      </c>
      <c r="E9">
        <v>2</v>
      </c>
      <c r="F9">
        <v>6</v>
      </c>
      <c r="G9" s="4">
        <f t="shared" si="0"/>
        <v>31</v>
      </c>
      <c r="L9">
        <v>13</v>
      </c>
      <c r="M9">
        <v>20</v>
      </c>
      <c r="N9">
        <v>9</v>
      </c>
      <c r="O9">
        <v>9</v>
      </c>
      <c r="P9" s="4">
        <f>14-O9</f>
        <v>5</v>
      </c>
      <c r="Q9" s="4">
        <f t="shared" si="1"/>
        <v>36</v>
      </c>
    </row>
    <row r="10" spans="1:17" ht="12.75">
      <c r="A10" t="s">
        <v>143</v>
      </c>
      <c r="B10" t="s">
        <v>13</v>
      </c>
      <c r="C10">
        <v>20</v>
      </c>
      <c r="D10">
        <v>7310</v>
      </c>
      <c r="E10">
        <v>2</v>
      </c>
      <c r="F10">
        <v>4</v>
      </c>
      <c r="G10" s="4">
        <f t="shared" si="0"/>
        <v>33</v>
      </c>
      <c r="Q10" s="4">
        <f t="shared" si="1"/>
        <v>33</v>
      </c>
    </row>
    <row r="11" spans="1:17" ht="12.75">
      <c r="A11" t="s">
        <v>66</v>
      </c>
      <c r="B11" t="s">
        <v>21</v>
      </c>
      <c r="C11">
        <v>30</v>
      </c>
      <c r="D11">
        <v>4100</v>
      </c>
      <c r="E11">
        <v>2</v>
      </c>
      <c r="F11">
        <v>5</v>
      </c>
      <c r="G11" s="4">
        <f t="shared" si="0"/>
        <v>32</v>
      </c>
      <c r="Q11" s="4">
        <f t="shared" si="1"/>
        <v>32</v>
      </c>
    </row>
    <row r="12" spans="1:17" ht="12.75">
      <c r="A12" t="s">
        <v>45</v>
      </c>
      <c r="B12" t="s">
        <v>46</v>
      </c>
      <c r="C12">
        <v>17</v>
      </c>
      <c r="D12">
        <v>4180</v>
      </c>
      <c r="E12">
        <v>3</v>
      </c>
      <c r="F12">
        <v>7</v>
      </c>
      <c r="G12" s="4">
        <f t="shared" si="0"/>
        <v>30</v>
      </c>
      <c r="Q12" s="4">
        <f t="shared" si="1"/>
        <v>30</v>
      </c>
    </row>
    <row r="13" spans="1:17" ht="12.75">
      <c r="A13" t="s">
        <v>32</v>
      </c>
      <c r="B13" t="s">
        <v>44</v>
      </c>
      <c r="C13">
        <v>33</v>
      </c>
      <c r="D13">
        <v>3700</v>
      </c>
      <c r="E13">
        <v>3</v>
      </c>
      <c r="F13">
        <v>8</v>
      </c>
      <c r="G13" s="4">
        <f t="shared" si="0"/>
        <v>29</v>
      </c>
      <c r="Q13" s="4">
        <f t="shared" si="1"/>
        <v>29</v>
      </c>
    </row>
    <row r="14" spans="1:17" ht="12.75">
      <c r="A14" t="s">
        <v>155</v>
      </c>
      <c r="B14" t="s">
        <v>156</v>
      </c>
      <c r="C14">
        <v>6</v>
      </c>
      <c r="D14">
        <v>700</v>
      </c>
      <c r="E14">
        <v>3</v>
      </c>
      <c r="F14">
        <v>9</v>
      </c>
      <c r="G14" s="4">
        <f t="shared" si="0"/>
        <v>28</v>
      </c>
      <c r="Q14" s="4">
        <f t="shared" si="1"/>
        <v>28</v>
      </c>
    </row>
    <row r="15" spans="1:17" ht="12.75">
      <c r="A15" t="s">
        <v>152</v>
      </c>
      <c r="B15" t="s">
        <v>44</v>
      </c>
      <c r="C15">
        <v>25</v>
      </c>
      <c r="D15">
        <v>2420</v>
      </c>
      <c r="E15">
        <v>4</v>
      </c>
      <c r="F15">
        <v>11</v>
      </c>
      <c r="G15" s="4">
        <f t="shared" si="0"/>
        <v>26</v>
      </c>
      <c r="Q15" s="4">
        <f t="shared" si="1"/>
        <v>26</v>
      </c>
    </row>
    <row r="16" spans="1:17" ht="12.75">
      <c r="A16" t="s">
        <v>20</v>
      </c>
      <c r="B16" t="s">
        <v>21</v>
      </c>
      <c r="C16" t="s">
        <v>200</v>
      </c>
      <c r="D16">
        <v>1520</v>
      </c>
      <c r="E16">
        <v>7</v>
      </c>
      <c r="F16">
        <v>19</v>
      </c>
      <c r="G16" s="4">
        <f t="shared" si="0"/>
        <v>18</v>
      </c>
      <c r="L16">
        <v>4</v>
      </c>
      <c r="M16">
        <v>60</v>
      </c>
      <c r="N16">
        <v>7</v>
      </c>
      <c r="O16">
        <v>7</v>
      </c>
      <c r="P16" s="4">
        <f>14-O16</f>
        <v>7</v>
      </c>
      <c r="Q16" s="4">
        <f t="shared" si="1"/>
        <v>25</v>
      </c>
    </row>
    <row r="17" spans="1:17" ht="12.75">
      <c r="A17" t="s">
        <v>201</v>
      </c>
      <c r="B17" t="s">
        <v>34</v>
      </c>
      <c r="C17">
        <v>9</v>
      </c>
      <c r="D17">
        <v>480</v>
      </c>
      <c r="E17">
        <v>4</v>
      </c>
      <c r="F17">
        <v>12</v>
      </c>
      <c r="G17" s="4">
        <f t="shared" si="0"/>
        <v>25</v>
      </c>
      <c r="Q17" s="4">
        <f t="shared" si="1"/>
        <v>25</v>
      </c>
    </row>
    <row r="18" spans="1:17" ht="12.75">
      <c r="A18" t="s">
        <v>68</v>
      </c>
      <c r="B18" t="s">
        <v>15</v>
      </c>
      <c r="C18">
        <v>22</v>
      </c>
      <c r="D18">
        <v>3220</v>
      </c>
      <c r="E18">
        <v>5</v>
      </c>
      <c r="F18">
        <v>13</v>
      </c>
      <c r="G18" s="4">
        <f t="shared" si="0"/>
        <v>24</v>
      </c>
      <c r="Q18" s="4">
        <f t="shared" si="1"/>
        <v>24</v>
      </c>
    </row>
    <row r="19" spans="1:17" ht="12.75">
      <c r="A19" t="s">
        <v>202</v>
      </c>
      <c r="B19" t="s">
        <v>203</v>
      </c>
      <c r="C19">
        <v>28</v>
      </c>
      <c r="D19">
        <v>1920</v>
      </c>
      <c r="E19">
        <v>5</v>
      </c>
      <c r="F19">
        <v>14</v>
      </c>
      <c r="G19" s="4">
        <f t="shared" si="0"/>
        <v>23</v>
      </c>
      <c r="Q19" s="4">
        <f t="shared" si="1"/>
        <v>23</v>
      </c>
    </row>
    <row r="20" spans="1:17" ht="12.75">
      <c r="A20" t="s">
        <v>22</v>
      </c>
      <c r="B20" t="s">
        <v>23</v>
      </c>
      <c r="C20">
        <v>32</v>
      </c>
      <c r="D20">
        <v>0</v>
      </c>
      <c r="E20">
        <v>13</v>
      </c>
      <c r="F20">
        <v>33</v>
      </c>
      <c r="G20" s="4">
        <f t="shared" si="0"/>
        <v>4</v>
      </c>
      <c r="H20" s="18">
        <v>2</v>
      </c>
      <c r="I20" s="18">
        <v>740</v>
      </c>
      <c r="J20" s="18">
        <v>8</v>
      </c>
      <c r="K20" s="4">
        <f>22-J20</f>
        <v>14</v>
      </c>
      <c r="L20">
        <v>12</v>
      </c>
      <c r="M20">
        <v>10</v>
      </c>
      <c r="N20">
        <v>10</v>
      </c>
      <c r="O20">
        <v>10</v>
      </c>
      <c r="P20" s="4">
        <f>14-O20</f>
        <v>4</v>
      </c>
      <c r="Q20" s="4">
        <f t="shared" si="1"/>
        <v>22</v>
      </c>
    </row>
    <row r="21" spans="1:17" ht="12.75">
      <c r="A21" t="s">
        <v>30</v>
      </c>
      <c r="B21" t="s">
        <v>13</v>
      </c>
      <c r="C21">
        <v>5</v>
      </c>
      <c r="D21">
        <v>410</v>
      </c>
      <c r="E21">
        <v>5</v>
      </c>
      <c r="F21">
        <v>15</v>
      </c>
      <c r="G21" s="4">
        <f t="shared" si="0"/>
        <v>22</v>
      </c>
      <c r="Q21" s="4">
        <f t="shared" si="1"/>
        <v>22</v>
      </c>
    </row>
    <row r="22" spans="1:17" ht="12.75">
      <c r="A22" t="s">
        <v>83</v>
      </c>
      <c r="B22" t="s">
        <v>84</v>
      </c>
      <c r="H22" s="18">
        <v>6</v>
      </c>
      <c r="I22">
        <v>2180</v>
      </c>
      <c r="J22" s="5">
        <v>1</v>
      </c>
      <c r="K22" s="4">
        <f>22-J22</f>
        <v>21</v>
      </c>
      <c r="Q22" s="4">
        <f t="shared" si="1"/>
        <v>21</v>
      </c>
    </row>
    <row r="23" spans="1:17" ht="12.75">
      <c r="A23" t="s">
        <v>153</v>
      </c>
      <c r="B23" t="s">
        <v>154</v>
      </c>
      <c r="C23">
        <v>19</v>
      </c>
      <c r="D23">
        <v>1770</v>
      </c>
      <c r="E23">
        <v>6</v>
      </c>
      <c r="F23">
        <v>16</v>
      </c>
      <c r="G23" s="4">
        <f>37-F23</f>
        <v>21</v>
      </c>
      <c r="Q23" s="4">
        <f t="shared" si="1"/>
        <v>21</v>
      </c>
    </row>
    <row r="24" spans="1:17" ht="12.75">
      <c r="A24" t="s">
        <v>69</v>
      </c>
      <c r="B24" t="s">
        <v>70</v>
      </c>
      <c r="C24">
        <v>26</v>
      </c>
      <c r="D24">
        <v>1560</v>
      </c>
      <c r="E24">
        <v>6</v>
      </c>
      <c r="F24">
        <v>17</v>
      </c>
      <c r="G24" s="4">
        <f>37-F24</f>
        <v>20</v>
      </c>
      <c r="Q24" s="4">
        <f t="shared" si="1"/>
        <v>20</v>
      </c>
    </row>
    <row r="25" spans="1:17" ht="12.75">
      <c r="A25" t="s">
        <v>41</v>
      </c>
      <c r="B25" t="s">
        <v>89</v>
      </c>
      <c r="H25" s="18">
        <v>5</v>
      </c>
      <c r="I25">
        <v>1800</v>
      </c>
      <c r="J25">
        <v>3</v>
      </c>
      <c r="K25" s="4">
        <f>22-J25</f>
        <v>19</v>
      </c>
      <c r="Q25" s="4">
        <f t="shared" si="1"/>
        <v>19</v>
      </c>
    </row>
    <row r="26" spans="1:17" ht="12.75">
      <c r="A26" t="s">
        <v>28</v>
      </c>
      <c r="B26" t="s">
        <v>29</v>
      </c>
      <c r="C26">
        <v>7</v>
      </c>
      <c r="D26">
        <v>60</v>
      </c>
      <c r="E26">
        <v>8</v>
      </c>
      <c r="F26">
        <v>24</v>
      </c>
      <c r="G26" s="4">
        <f>37-F26</f>
        <v>13</v>
      </c>
      <c r="L26">
        <v>8</v>
      </c>
      <c r="M26">
        <v>30</v>
      </c>
      <c r="N26">
        <v>8</v>
      </c>
      <c r="O26">
        <v>8</v>
      </c>
      <c r="P26" s="4">
        <f>14-O26</f>
        <v>6</v>
      </c>
      <c r="Q26" s="4">
        <f t="shared" si="1"/>
        <v>19</v>
      </c>
    </row>
    <row r="27" spans="1:17" ht="12.75">
      <c r="A27" t="s">
        <v>204</v>
      </c>
      <c r="B27" t="s">
        <v>87</v>
      </c>
      <c r="C27">
        <v>3</v>
      </c>
      <c r="D27">
        <v>160</v>
      </c>
      <c r="E27">
        <v>6</v>
      </c>
      <c r="F27">
        <v>18</v>
      </c>
      <c r="G27" s="4">
        <f>37-F27</f>
        <v>19</v>
      </c>
      <c r="Q27" s="4">
        <f t="shared" si="1"/>
        <v>19</v>
      </c>
    </row>
    <row r="28" spans="1:17" ht="12.75">
      <c r="A28" t="s">
        <v>41</v>
      </c>
      <c r="B28" t="s">
        <v>42</v>
      </c>
      <c r="H28" s="18">
        <v>2</v>
      </c>
      <c r="I28">
        <v>790</v>
      </c>
      <c r="J28">
        <v>7</v>
      </c>
      <c r="K28" s="4">
        <f>22-J28</f>
        <v>15</v>
      </c>
      <c r="L28">
        <v>9</v>
      </c>
      <c r="M28">
        <v>0</v>
      </c>
      <c r="N28">
        <v>12</v>
      </c>
      <c r="O28">
        <v>12</v>
      </c>
      <c r="P28" s="4">
        <f>14-O28</f>
        <v>2</v>
      </c>
      <c r="Q28" s="4">
        <f t="shared" si="1"/>
        <v>17</v>
      </c>
    </row>
    <row r="29" spans="1:17" ht="12.75">
      <c r="A29" t="s">
        <v>205</v>
      </c>
      <c r="B29" t="s">
        <v>206</v>
      </c>
      <c r="C29">
        <v>24</v>
      </c>
      <c r="D29">
        <v>460</v>
      </c>
      <c r="E29">
        <v>7</v>
      </c>
      <c r="F29">
        <v>20</v>
      </c>
      <c r="G29" s="4">
        <f>37-F29</f>
        <v>17</v>
      </c>
      <c r="Q29" s="4">
        <f t="shared" si="1"/>
        <v>17</v>
      </c>
    </row>
    <row r="30" spans="1:17" ht="12.75">
      <c r="A30" t="s">
        <v>207</v>
      </c>
      <c r="B30" t="s">
        <v>34</v>
      </c>
      <c r="C30">
        <v>8</v>
      </c>
      <c r="D30">
        <v>80</v>
      </c>
      <c r="E30">
        <v>7</v>
      </c>
      <c r="F30">
        <v>21</v>
      </c>
      <c r="G30" s="4">
        <f>37-F30</f>
        <v>16</v>
      </c>
      <c r="Q30" s="4">
        <f t="shared" si="1"/>
        <v>16</v>
      </c>
    </row>
    <row r="31" spans="1:17" ht="12.75">
      <c r="A31" t="s">
        <v>208</v>
      </c>
      <c r="B31" t="s">
        <v>209</v>
      </c>
      <c r="H31" s="18">
        <v>4</v>
      </c>
      <c r="I31">
        <v>1340</v>
      </c>
      <c r="J31">
        <v>6</v>
      </c>
      <c r="K31" s="4">
        <f>22-J31</f>
        <v>16</v>
      </c>
      <c r="Q31" s="4">
        <f t="shared" si="1"/>
        <v>16</v>
      </c>
    </row>
    <row r="32" spans="1:17" ht="12.75">
      <c r="A32" t="s">
        <v>170</v>
      </c>
      <c r="B32" t="s">
        <v>98</v>
      </c>
      <c r="C32">
        <v>13</v>
      </c>
      <c r="D32">
        <v>1500</v>
      </c>
      <c r="E32">
        <v>8</v>
      </c>
      <c r="F32">
        <v>22</v>
      </c>
      <c r="G32" s="4">
        <f>37-F32</f>
        <v>15</v>
      </c>
      <c r="Q32" s="4">
        <f t="shared" si="1"/>
        <v>15</v>
      </c>
    </row>
    <row r="33" spans="1:17" ht="12.75">
      <c r="A33" t="s">
        <v>14</v>
      </c>
      <c r="B33" t="s">
        <v>15</v>
      </c>
      <c r="C33">
        <v>34</v>
      </c>
      <c r="D33">
        <v>0</v>
      </c>
      <c r="E33">
        <v>13</v>
      </c>
      <c r="F33">
        <v>33</v>
      </c>
      <c r="G33" s="4">
        <f>37-F33</f>
        <v>4</v>
      </c>
      <c r="L33">
        <v>15</v>
      </c>
      <c r="M33">
        <v>570</v>
      </c>
      <c r="N33">
        <v>5</v>
      </c>
      <c r="O33">
        <v>5</v>
      </c>
      <c r="P33" s="4">
        <f>14-O33</f>
        <v>9</v>
      </c>
      <c r="Q33" s="4">
        <f t="shared" si="1"/>
        <v>13</v>
      </c>
    </row>
    <row r="34" spans="1:17" ht="12.75">
      <c r="A34" t="s">
        <v>43</v>
      </c>
      <c r="B34" t="s">
        <v>44</v>
      </c>
      <c r="H34" s="18">
        <v>2</v>
      </c>
      <c r="I34">
        <v>720</v>
      </c>
      <c r="J34">
        <v>9</v>
      </c>
      <c r="K34" s="4">
        <f>22-J34</f>
        <v>13</v>
      </c>
      <c r="Q34" s="4">
        <f t="shared" si="1"/>
        <v>13</v>
      </c>
    </row>
    <row r="35" spans="1:17" ht="12.75">
      <c r="A35" t="s">
        <v>37</v>
      </c>
      <c r="B35" t="s">
        <v>38</v>
      </c>
      <c r="L35">
        <v>5</v>
      </c>
      <c r="M35">
        <v>890</v>
      </c>
      <c r="N35">
        <v>2</v>
      </c>
      <c r="O35">
        <v>2</v>
      </c>
      <c r="P35" s="4">
        <f>14-O35</f>
        <v>12</v>
      </c>
      <c r="Q35" s="4">
        <f aca="true" t="shared" si="2" ref="Q35:Q56">P35+K35+G35</f>
        <v>12</v>
      </c>
    </row>
    <row r="36" spans="1:17" ht="12.75">
      <c r="A36" t="s">
        <v>210</v>
      </c>
      <c r="B36" t="s">
        <v>15</v>
      </c>
      <c r="H36" s="18">
        <v>2</v>
      </c>
      <c r="I36">
        <v>710</v>
      </c>
      <c r="J36">
        <v>10</v>
      </c>
      <c r="K36" s="4">
        <f>22-J36</f>
        <v>12</v>
      </c>
      <c r="Q36" s="4">
        <f t="shared" si="2"/>
        <v>12</v>
      </c>
    </row>
    <row r="37" spans="1:17" ht="12.75">
      <c r="A37" t="s">
        <v>184</v>
      </c>
      <c r="B37" t="s">
        <v>38</v>
      </c>
      <c r="C37">
        <v>27</v>
      </c>
      <c r="D37">
        <v>190</v>
      </c>
      <c r="E37">
        <v>9</v>
      </c>
      <c r="F37">
        <v>26</v>
      </c>
      <c r="G37" s="4">
        <f>37-F37</f>
        <v>11</v>
      </c>
      <c r="Q37" s="4">
        <f t="shared" si="2"/>
        <v>11</v>
      </c>
    </row>
    <row r="38" spans="1:17" ht="12.75">
      <c r="A38" t="s">
        <v>211</v>
      </c>
      <c r="B38" t="s">
        <v>212</v>
      </c>
      <c r="H38" s="18">
        <v>2</v>
      </c>
      <c r="I38">
        <v>700</v>
      </c>
      <c r="J38">
        <v>11</v>
      </c>
      <c r="K38" s="4">
        <f>22-J38</f>
        <v>11</v>
      </c>
      <c r="Q38" s="4">
        <f t="shared" si="2"/>
        <v>11</v>
      </c>
    </row>
    <row r="39" spans="1:17" ht="12.75">
      <c r="A39" t="s">
        <v>93</v>
      </c>
      <c r="B39" t="s">
        <v>94</v>
      </c>
      <c r="H39" s="18">
        <v>2</v>
      </c>
      <c r="I39">
        <v>670</v>
      </c>
      <c r="J39">
        <v>12</v>
      </c>
      <c r="K39" s="4">
        <f>22-J39</f>
        <v>10</v>
      </c>
      <c r="Q39" s="4">
        <f t="shared" si="2"/>
        <v>10</v>
      </c>
    </row>
    <row r="40" spans="1:17" ht="12.75">
      <c r="A40" t="s">
        <v>20</v>
      </c>
      <c r="B40" t="s">
        <v>213</v>
      </c>
      <c r="C40">
        <v>21</v>
      </c>
      <c r="D40">
        <v>1130</v>
      </c>
      <c r="E40">
        <v>10</v>
      </c>
      <c r="F40">
        <v>27</v>
      </c>
      <c r="G40" s="4">
        <f>37-F40</f>
        <v>10</v>
      </c>
      <c r="Q40" s="4">
        <f t="shared" si="2"/>
        <v>10</v>
      </c>
    </row>
    <row r="41" spans="1:17" ht="12.75">
      <c r="A41" t="s">
        <v>76</v>
      </c>
      <c r="B41" t="s">
        <v>77</v>
      </c>
      <c r="C41">
        <v>16</v>
      </c>
      <c r="D41">
        <v>90</v>
      </c>
      <c r="E41">
        <v>12</v>
      </c>
      <c r="F41">
        <v>29</v>
      </c>
      <c r="G41" s="4">
        <f>37-F41</f>
        <v>8</v>
      </c>
      <c r="L41">
        <v>14</v>
      </c>
      <c r="M41">
        <v>0</v>
      </c>
      <c r="N41">
        <v>12</v>
      </c>
      <c r="O41">
        <v>12</v>
      </c>
      <c r="P41" s="4">
        <f>14-O41</f>
        <v>2</v>
      </c>
      <c r="Q41" s="4">
        <f t="shared" si="2"/>
        <v>10</v>
      </c>
    </row>
    <row r="42" spans="1:17" ht="12.75">
      <c r="A42" t="s">
        <v>124</v>
      </c>
      <c r="B42" t="s">
        <v>23</v>
      </c>
      <c r="C42">
        <v>12</v>
      </c>
      <c r="D42">
        <v>340</v>
      </c>
      <c r="E42">
        <v>11</v>
      </c>
      <c r="F42">
        <v>28</v>
      </c>
      <c r="G42" s="4">
        <f>37-F42</f>
        <v>9</v>
      </c>
      <c r="Q42" s="4">
        <f t="shared" si="2"/>
        <v>9</v>
      </c>
    </row>
    <row r="43" spans="1:17" ht="12.75">
      <c r="A43" t="s">
        <v>91</v>
      </c>
      <c r="B43" t="s">
        <v>92</v>
      </c>
      <c r="H43" s="18">
        <v>1</v>
      </c>
      <c r="I43">
        <v>420</v>
      </c>
      <c r="J43">
        <v>13</v>
      </c>
      <c r="K43" s="4">
        <f>22-J43</f>
        <v>9</v>
      </c>
      <c r="Q43" s="4">
        <f t="shared" si="2"/>
        <v>9</v>
      </c>
    </row>
    <row r="44" spans="1:17" ht="12.75">
      <c r="A44" t="s">
        <v>22</v>
      </c>
      <c r="B44" t="s">
        <v>181</v>
      </c>
      <c r="H44" s="18">
        <v>1</v>
      </c>
      <c r="I44">
        <v>410</v>
      </c>
      <c r="J44">
        <v>14</v>
      </c>
      <c r="K44" s="4">
        <f>22-J44</f>
        <v>8</v>
      </c>
      <c r="Q44" s="4">
        <f t="shared" si="2"/>
        <v>8</v>
      </c>
    </row>
    <row r="45" spans="1:17" ht="12.75">
      <c r="A45" t="s">
        <v>76</v>
      </c>
      <c r="B45" t="s">
        <v>21</v>
      </c>
      <c r="H45" s="18">
        <v>1</v>
      </c>
      <c r="I45">
        <v>310</v>
      </c>
      <c r="J45">
        <v>15</v>
      </c>
      <c r="K45" s="4">
        <f>22-J45</f>
        <v>7</v>
      </c>
      <c r="Q45" s="4">
        <f t="shared" si="2"/>
        <v>7</v>
      </c>
    </row>
    <row r="46" spans="1:17" ht="12.75">
      <c r="A46" t="s">
        <v>184</v>
      </c>
      <c r="B46" t="s">
        <v>214</v>
      </c>
      <c r="H46" s="18">
        <v>1</v>
      </c>
      <c r="I46">
        <v>300</v>
      </c>
      <c r="J46">
        <v>16</v>
      </c>
      <c r="K46" s="4">
        <f>22-J46</f>
        <v>6</v>
      </c>
      <c r="Q46" s="4">
        <f t="shared" si="2"/>
        <v>6</v>
      </c>
    </row>
    <row r="47" spans="1:17" ht="12.75">
      <c r="A47" t="s">
        <v>215</v>
      </c>
      <c r="B47" t="s">
        <v>216</v>
      </c>
      <c r="C47">
        <v>31</v>
      </c>
      <c r="D47">
        <v>0</v>
      </c>
      <c r="E47">
        <v>13</v>
      </c>
      <c r="F47">
        <v>33</v>
      </c>
      <c r="G47" s="4">
        <f>37-F47</f>
        <v>4</v>
      </c>
      <c r="Q47" s="4">
        <f t="shared" si="2"/>
        <v>4</v>
      </c>
    </row>
    <row r="48" spans="1:17" ht="12.75">
      <c r="A48" t="s">
        <v>16</v>
      </c>
      <c r="B48" t="s">
        <v>17</v>
      </c>
      <c r="C48">
        <v>2</v>
      </c>
      <c r="D48">
        <v>0</v>
      </c>
      <c r="E48">
        <v>13</v>
      </c>
      <c r="F48">
        <v>33</v>
      </c>
      <c r="G48" s="4">
        <f>37-F48</f>
        <v>4</v>
      </c>
      <c r="Q48" s="4">
        <f t="shared" si="2"/>
        <v>4</v>
      </c>
    </row>
    <row r="49" spans="1:17" ht="12.75">
      <c r="A49" t="s">
        <v>217</v>
      </c>
      <c r="B49" t="s">
        <v>218</v>
      </c>
      <c r="C49">
        <v>11</v>
      </c>
      <c r="D49">
        <v>0</v>
      </c>
      <c r="E49">
        <v>13</v>
      </c>
      <c r="F49">
        <v>33</v>
      </c>
      <c r="G49" s="4">
        <f>37-F49</f>
        <v>4</v>
      </c>
      <c r="Q49" s="4">
        <f t="shared" si="2"/>
        <v>4</v>
      </c>
    </row>
    <row r="50" spans="1:17" ht="12.75">
      <c r="A50" t="s">
        <v>168</v>
      </c>
      <c r="B50" t="s">
        <v>169</v>
      </c>
      <c r="C50">
        <v>23</v>
      </c>
      <c r="D50">
        <v>0</v>
      </c>
      <c r="E50">
        <v>13</v>
      </c>
      <c r="F50">
        <v>33</v>
      </c>
      <c r="G50" s="4">
        <f>37-F50</f>
        <v>4</v>
      </c>
      <c r="Q50" s="4">
        <f t="shared" si="2"/>
        <v>4</v>
      </c>
    </row>
    <row r="51" spans="1:17" ht="12.75">
      <c r="A51" t="s">
        <v>51</v>
      </c>
      <c r="B51" t="s">
        <v>52</v>
      </c>
      <c r="C51">
        <v>10</v>
      </c>
      <c r="D51">
        <v>0</v>
      </c>
      <c r="E51">
        <v>13</v>
      </c>
      <c r="F51">
        <v>33</v>
      </c>
      <c r="G51" s="4">
        <f>37-F51</f>
        <v>4</v>
      </c>
      <c r="Q51" s="4">
        <f t="shared" si="2"/>
        <v>4</v>
      </c>
    </row>
    <row r="52" spans="1:17" ht="12.75">
      <c r="A52" t="s">
        <v>184</v>
      </c>
      <c r="B52" t="s">
        <v>185</v>
      </c>
      <c r="H52" s="18">
        <v>0</v>
      </c>
      <c r="I52">
        <v>0</v>
      </c>
      <c r="J52">
        <v>19</v>
      </c>
      <c r="K52" s="4">
        <f>22-J52</f>
        <v>3</v>
      </c>
      <c r="Q52" s="4">
        <f t="shared" si="2"/>
        <v>3</v>
      </c>
    </row>
    <row r="53" spans="1:17" ht="12.75">
      <c r="A53" t="s">
        <v>102</v>
      </c>
      <c r="B53" t="s">
        <v>103</v>
      </c>
      <c r="H53" s="18">
        <v>0</v>
      </c>
      <c r="I53">
        <v>0</v>
      </c>
      <c r="J53">
        <v>19</v>
      </c>
      <c r="K53" s="4">
        <f>22-J53</f>
        <v>3</v>
      </c>
      <c r="Q53" s="4">
        <f t="shared" si="2"/>
        <v>3</v>
      </c>
    </row>
    <row r="54" spans="1:17" ht="12.75">
      <c r="A54" t="s">
        <v>219</v>
      </c>
      <c r="B54" t="s">
        <v>15</v>
      </c>
      <c r="H54" s="18">
        <v>0</v>
      </c>
      <c r="I54">
        <v>0</v>
      </c>
      <c r="J54">
        <v>19</v>
      </c>
      <c r="K54" s="4">
        <f>22-J54</f>
        <v>3</v>
      </c>
      <c r="Q54" s="4">
        <f t="shared" si="2"/>
        <v>3</v>
      </c>
    </row>
    <row r="55" spans="1:17" ht="12.75">
      <c r="A55" t="s">
        <v>150</v>
      </c>
      <c r="B55" t="s">
        <v>151</v>
      </c>
      <c r="H55" s="18">
        <v>0</v>
      </c>
      <c r="I55">
        <v>0</v>
      </c>
      <c r="J55">
        <v>19</v>
      </c>
      <c r="K55" s="4">
        <f>22-J55</f>
        <v>3</v>
      </c>
      <c r="Q55" s="4">
        <f t="shared" si="2"/>
        <v>3</v>
      </c>
    </row>
    <row r="56" spans="1:17" ht="12.75">
      <c r="A56" t="s">
        <v>220</v>
      </c>
      <c r="B56" t="s">
        <v>50</v>
      </c>
      <c r="L56">
        <v>16</v>
      </c>
      <c r="M56">
        <v>0</v>
      </c>
      <c r="N56">
        <v>12</v>
      </c>
      <c r="O56">
        <v>12</v>
      </c>
      <c r="P56" s="4">
        <f>14-O56</f>
        <v>2</v>
      </c>
      <c r="Q56" s="4">
        <f t="shared" si="2"/>
        <v>2</v>
      </c>
    </row>
  </sheetData>
  <mergeCells count="3">
    <mergeCell ref="C1:G1"/>
    <mergeCell ref="H1:K1"/>
    <mergeCell ref="L1:P1"/>
  </mergeCells>
  <printOptions gridLines="1"/>
  <pageMargins left="0.32013888888888886" right="0.14027777777777778" top="0.6104166666666666" bottom="0.45" header="0.14027777777777778" footer="0.5118055555555555"/>
  <pageSetup horizontalDpi="300" verticalDpi="300" orientation="portrait" paperSize="9" scale="85"/>
  <headerFooter alignWithMargins="0">
    <oddHeader>&amp;L2009&amp;Cchallenge
FRANCOIS WADOUX&amp;Répreuves fête de Précy
QUIVER TRUITES COUP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K14" sqref="K14"/>
    </sheetView>
  </sheetViews>
  <sheetFormatPr defaultColWidth="11.421875" defaultRowHeight="12.75"/>
  <sheetData>
    <row r="2" spans="1:8" ht="12.75">
      <c r="A2" t="s">
        <v>6</v>
      </c>
      <c r="B2" t="s">
        <v>7</v>
      </c>
      <c r="C2" t="s">
        <v>221</v>
      </c>
      <c r="D2" t="s">
        <v>222</v>
      </c>
      <c r="E2" t="s">
        <v>223</v>
      </c>
      <c r="F2" t="s">
        <v>224</v>
      </c>
      <c r="G2" t="s">
        <v>225</v>
      </c>
      <c r="H2" t="s">
        <v>10</v>
      </c>
    </row>
    <row r="3" spans="1:8" ht="12.75">
      <c r="A3" t="s">
        <v>32</v>
      </c>
      <c r="B3" t="s">
        <v>31</v>
      </c>
      <c r="C3">
        <v>10</v>
      </c>
      <c r="D3">
        <v>20</v>
      </c>
      <c r="H3">
        <f aca="true" t="shared" si="0" ref="H3:H25">C3+D3+E3+F3+G3</f>
        <v>30</v>
      </c>
    </row>
    <row r="4" spans="1:8" ht="12.75">
      <c r="A4" t="s">
        <v>12</v>
      </c>
      <c r="B4" t="s">
        <v>13</v>
      </c>
      <c r="C4">
        <v>20</v>
      </c>
      <c r="H4">
        <f t="shared" si="0"/>
        <v>20</v>
      </c>
    </row>
    <row r="5" spans="1:8" ht="12.75">
      <c r="A5" t="s">
        <v>18</v>
      </c>
      <c r="B5" t="s">
        <v>19</v>
      </c>
      <c r="C5">
        <v>14</v>
      </c>
      <c r="H5">
        <f t="shared" si="0"/>
        <v>14</v>
      </c>
    </row>
    <row r="6" spans="1:8" ht="12.75">
      <c r="A6" t="s">
        <v>226</v>
      </c>
      <c r="B6" t="s">
        <v>15</v>
      </c>
      <c r="D6">
        <v>14</v>
      </c>
      <c r="H6">
        <f t="shared" si="0"/>
        <v>14</v>
      </c>
    </row>
    <row r="7" spans="1:8" ht="12.75">
      <c r="A7" t="s">
        <v>45</v>
      </c>
      <c r="B7" t="s">
        <v>46</v>
      </c>
      <c r="C7">
        <v>4</v>
      </c>
      <c r="D7">
        <v>8</v>
      </c>
      <c r="H7">
        <f t="shared" si="0"/>
        <v>12</v>
      </c>
    </row>
    <row r="8" spans="1:8" ht="12.75">
      <c r="A8" t="s">
        <v>26</v>
      </c>
      <c r="B8" t="s">
        <v>27</v>
      </c>
      <c r="C8">
        <v>11</v>
      </c>
      <c r="H8">
        <f t="shared" si="0"/>
        <v>11</v>
      </c>
    </row>
    <row r="9" spans="1:8" ht="12.75">
      <c r="A9" t="s">
        <v>227</v>
      </c>
      <c r="B9" t="s">
        <v>13</v>
      </c>
      <c r="D9">
        <v>11</v>
      </c>
      <c r="H9">
        <f t="shared" si="0"/>
        <v>11</v>
      </c>
    </row>
    <row r="10" spans="1:8" ht="12.75">
      <c r="A10" t="s">
        <v>123</v>
      </c>
      <c r="B10" t="s">
        <v>57</v>
      </c>
      <c r="D10">
        <v>10</v>
      </c>
      <c r="H10">
        <f t="shared" si="0"/>
        <v>10</v>
      </c>
    </row>
    <row r="11" spans="1:8" ht="12.75">
      <c r="A11" t="s">
        <v>71</v>
      </c>
      <c r="B11" t="s">
        <v>70</v>
      </c>
      <c r="C11">
        <v>7.5</v>
      </c>
      <c r="D11">
        <v>2</v>
      </c>
      <c r="H11">
        <f t="shared" si="0"/>
        <v>9.5</v>
      </c>
    </row>
    <row r="12" spans="1:8" ht="12.75">
      <c r="A12" t="s">
        <v>141</v>
      </c>
      <c r="B12" t="s">
        <v>142</v>
      </c>
      <c r="C12">
        <v>9</v>
      </c>
      <c r="H12">
        <f t="shared" si="0"/>
        <v>9</v>
      </c>
    </row>
    <row r="13" spans="1:8" ht="12.75">
      <c r="A13" t="s">
        <v>124</v>
      </c>
      <c r="B13" t="s">
        <v>23</v>
      </c>
      <c r="D13">
        <v>9</v>
      </c>
      <c r="H13">
        <f t="shared" si="0"/>
        <v>9</v>
      </c>
    </row>
    <row r="14" spans="1:8" ht="12.75">
      <c r="A14" t="s">
        <v>64</v>
      </c>
      <c r="B14" t="s">
        <v>34</v>
      </c>
      <c r="C14">
        <v>7.5</v>
      </c>
      <c r="H14">
        <f t="shared" si="0"/>
        <v>7.5</v>
      </c>
    </row>
    <row r="15" spans="1:8" ht="12.75">
      <c r="A15" t="s">
        <v>43</v>
      </c>
      <c r="B15" t="s">
        <v>44</v>
      </c>
      <c r="D15">
        <v>7</v>
      </c>
      <c r="H15">
        <f t="shared" si="0"/>
        <v>7</v>
      </c>
    </row>
    <row r="16" spans="1:8" ht="12.75">
      <c r="A16" t="s">
        <v>143</v>
      </c>
      <c r="B16" t="s">
        <v>13</v>
      </c>
      <c r="C16">
        <v>6</v>
      </c>
      <c r="H16">
        <f t="shared" si="0"/>
        <v>6</v>
      </c>
    </row>
    <row r="17" spans="1:8" ht="12.75">
      <c r="A17" t="s">
        <v>228</v>
      </c>
      <c r="B17" t="s">
        <v>48</v>
      </c>
      <c r="D17">
        <v>6</v>
      </c>
      <c r="H17">
        <f t="shared" si="0"/>
        <v>6</v>
      </c>
    </row>
    <row r="18" spans="1:8" ht="12.75">
      <c r="A18" t="s">
        <v>66</v>
      </c>
      <c r="B18" t="s">
        <v>21</v>
      </c>
      <c r="C18">
        <v>5</v>
      </c>
      <c r="H18">
        <f t="shared" si="0"/>
        <v>5</v>
      </c>
    </row>
    <row r="19" spans="1:8" ht="12.75">
      <c r="A19" t="s">
        <v>229</v>
      </c>
      <c r="B19" t="s">
        <v>44</v>
      </c>
      <c r="D19">
        <v>5</v>
      </c>
      <c r="H19">
        <f t="shared" si="0"/>
        <v>5</v>
      </c>
    </row>
    <row r="20" spans="1:8" ht="12.75">
      <c r="A20" t="s">
        <v>230</v>
      </c>
      <c r="B20" t="s">
        <v>13</v>
      </c>
      <c r="D20">
        <v>4</v>
      </c>
      <c r="H20">
        <f t="shared" si="0"/>
        <v>4</v>
      </c>
    </row>
    <row r="21" spans="1:8" ht="12.75">
      <c r="A21" t="s">
        <v>32</v>
      </c>
      <c r="B21" t="s">
        <v>44</v>
      </c>
      <c r="C21">
        <v>3</v>
      </c>
      <c r="H21">
        <f t="shared" si="0"/>
        <v>3</v>
      </c>
    </row>
    <row r="22" spans="1:8" ht="12.75">
      <c r="A22" t="s">
        <v>144</v>
      </c>
      <c r="B22" t="s">
        <v>145</v>
      </c>
      <c r="D22">
        <v>3</v>
      </c>
      <c r="H22">
        <f t="shared" si="0"/>
        <v>3</v>
      </c>
    </row>
    <row r="23" spans="1:8" ht="12.75">
      <c r="A23" t="s">
        <v>155</v>
      </c>
      <c r="B23" t="s">
        <v>156</v>
      </c>
      <c r="C23">
        <v>2</v>
      </c>
      <c r="H23">
        <f t="shared" si="0"/>
        <v>2</v>
      </c>
    </row>
    <row r="24" spans="1:8" ht="12.75">
      <c r="A24" t="s">
        <v>152</v>
      </c>
      <c r="B24" t="s">
        <v>44</v>
      </c>
      <c r="C24">
        <v>1</v>
      </c>
      <c r="H24">
        <f t="shared" si="0"/>
        <v>1</v>
      </c>
    </row>
    <row r="25" spans="1:8" ht="12.75">
      <c r="A25" t="s">
        <v>20</v>
      </c>
      <c r="B25" t="s">
        <v>21</v>
      </c>
      <c r="D25">
        <v>1</v>
      </c>
      <c r="H25">
        <f t="shared" si="0"/>
        <v>1</v>
      </c>
    </row>
  </sheetData>
  <printOptions gridLines="1"/>
  <pageMargins left="0.32013888888888886" right="0.14027777777777778" top="0.6097222222222223" bottom="0.45" header="0.5118055555555555" footer="0.5118055555555555"/>
  <pageSetup horizontalDpi="300" verticalDpi="300"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I27" sqref="I27"/>
    </sheetView>
  </sheetViews>
  <sheetFormatPr defaultColWidth="11.421875" defaultRowHeight="12.75"/>
  <cols>
    <col min="3" max="3" width="4.00390625" style="0" customWidth="1"/>
    <col min="4" max="4" width="6.00390625" style="0" customWidth="1"/>
    <col min="5" max="5" width="3.00390625" style="0" customWidth="1"/>
    <col min="6" max="6" width="7.00390625" style="0" customWidth="1"/>
  </cols>
  <sheetData>
    <row r="1" spans="1:6" ht="12.75">
      <c r="A1" t="s">
        <v>6</v>
      </c>
      <c r="B1" t="s">
        <v>7</v>
      </c>
      <c r="C1" t="s">
        <v>194</v>
      </c>
      <c r="D1" t="s">
        <v>9</v>
      </c>
      <c r="E1" t="s">
        <v>8</v>
      </c>
      <c r="F1" t="s">
        <v>195</v>
      </c>
    </row>
    <row r="2" spans="1:6" ht="12.75">
      <c r="A2" t="s">
        <v>64</v>
      </c>
      <c r="B2" t="s">
        <v>34</v>
      </c>
      <c r="C2">
        <v>15</v>
      </c>
      <c r="D2">
        <v>19200</v>
      </c>
      <c r="E2">
        <v>1</v>
      </c>
      <c r="F2">
        <v>1</v>
      </c>
    </row>
    <row r="3" spans="1:6" ht="12.75">
      <c r="A3" t="s">
        <v>18</v>
      </c>
      <c r="B3" t="s">
        <v>19</v>
      </c>
      <c r="C3">
        <v>29</v>
      </c>
      <c r="D3">
        <v>13640</v>
      </c>
      <c r="E3">
        <v>1</v>
      </c>
      <c r="F3">
        <v>2</v>
      </c>
    </row>
    <row r="4" spans="1:6" ht="12.75">
      <c r="A4" t="s">
        <v>141</v>
      </c>
      <c r="B4" t="s">
        <v>142</v>
      </c>
      <c r="C4">
        <v>4</v>
      </c>
      <c r="D4">
        <v>1060</v>
      </c>
      <c r="E4">
        <v>1</v>
      </c>
      <c r="F4">
        <v>3</v>
      </c>
    </row>
    <row r="5" spans="1:6" ht="12.75">
      <c r="A5" t="s">
        <v>143</v>
      </c>
      <c r="B5" t="s">
        <v>13</v>
      </c>
      <c r="C5">
        <v>20</v>
      </c>
      <c r="D5">
        <v>7310</v>
      </c>
      <c r="E5">
        <v>2</v>
      </c>
      <c r="F5">
        <v>4</v>
      </c>
    </row>
    <row r="6" spans="1:6" ht="12.75">
      <c r="A6" t="s">
        <v>66</v>
      </c>
      <c r="B6" t="s">
        <v>21</v>
      </c>
      <c r="C6">
        <v>30</v>
      </c>
      <c r="D6">
        <v>4100</v>
      </c>
      <c r="E6">
        <v>2</v>
      </c>
      <c r="F6">
        <v>5</v>
      </c>
    </row>
    <row r="7" spans="1:6" ht="12.75">
      <c r="A7" t="s">
        <v>71</v>
      </c>
      <c r="B7" t="s">
        <v>70</v>
      </c>
      <c r="C7">
        <v>1</v>
      </c>
      <c r="D7">
        <v>800</v>
      </c>
      <c r="E7">
        <v>2</v>
      </c>
      <c r="F7">
        <v>6</v>
      </c>
    </row>
    <row r="8" spans="1:6" ht="12.75">
      <c r="A8" t="s">
        <v>45</v>
      </c>
      <c r="B8" t="s">
        <v>46</v>
      </c>
      <c r="C8">
        <v>17</v>
      </c>
      <c r="D8">
        <v>4180</v>
      </c>
      <c r="E8">
        <v>3</v>
      </c>
      <c r="F8">
        <v>7</v>
      </c>
    </row>
    <row r="9" spans="1:6" ht="12.75">
      <c r="A9" t="s">
        <v>32</v>
      </c>
      <c r="B9" t="s">
        <v>44</v>
      </c>
      <c r="C9">
        <v>33</v>
      </c>
      <c r="D9">
        <v>3700</v>
      </c>
      <c r="E9">
        <v>3</v>
      </c>
      <c r="F9">
        <v>8</v>
      </c>
    </row>
    <row r="10" spans="1:6" ht="12.75">
      <c r="A10" t="s">
        <v>231</v>
      </c>
      <c r="B10" t="s">
        <v>156</v>
      </c>
      <c r="C10">
        <v>6</v>
      </c>
      <c r="D10">
        <v>700</v>
      </c>
      <c r="E10">
        <v>3</v>
      </c>
      <c r="F10">
        <v>9</v>
      </c>
    </row>
    <row r="11" spans="1:6" ht="12.75">
      <c r="A11" t="s">
        <v>12</v>
      </c>
      <c r="B11" t="s">
        <v>13</v>
      </c>
      <c r="C11">
        <v>14</v>
      </c>
      <c r="D11">
        <v>3300</v>
      </c>
      <c r="E11">
        <v>4</v>
      </c>
      <c r="F11">
        <v>10</v>
      </c>
    </row>
    <row r="12" spans="1:6" ht="12.75">
      <c r="A12" t="s">
        <v>152</v>
      </c>
      <c r="B12" t="s">
        <v>44</v>
      </c>
      <c r="C12">
        <v>25</v>
      </c>
      <c r="D12">
        <v>2420</v>
      </c>
      <c r="E12">
        <v>4</v>
      </c>
      <c r="F12">
        <v>11</v>
      </c>
    </row>
    <row r="13" spans="1:6" ht="12.75">
      <c r="A13" t="s">
        <v>201</v>
      </c>
      <c r="B13" t="s">
        <v>34</v>
      </c>
      <c r="C13">
        <v>9</v>
      </c>
      <c r="D13">
        <v>480</v>
      </c>
      <c r="E13">
        <v>4</v>
      </c>
      <c r="F13">
        <v>12</v>
      </c>
    </row>
    <row r="14" spans="1:6" ht="12.75">
      <c r="A14" t="s">
        <v>68</v>
      </c>
      <c r="B14" t="s">
        <v>15</v>
      </c>
      <c r="C14">
        <v>22</v>
      </c>
      <c r="D14">
        <v>3220</v>
      </c>
      <c r="E14">
        <v>5</v>
      </c>
      <c r="F14">
        <v>13</v>
      </c>
    </row>
    <row r="15" spans="1:6" ht="12.75">
      <c r="A15" t="s">
        <v>202</v>
      </c>
      <c r="B15" t="s">
        <v>203</v>
      </c>
      <c r="C15">
        <v>28</v>
      </c>
      <c r="D15">
        <v>1920</v>
      </c>
      <c r="E15">
        <v>5</v>
      </c>
      <c r="F15">
        <v>14</v>
      </c>
    </row>
    <row r="16" spans="1:6" ht="12.75">
      <c r="A16" t="s">
        <v>30</v>
      </c>
      <c r="B16" t="s">
        <v>13</v>
      </c>
      <c r="C16">
        <v>5</v>
      </c>
      <c r="D16">
        <v>410</v>
      </c>
      <c r="E16">
        <v>5</v>
      </c>
      <c r="F16">
        <v>15</v>
      </c>
    </row>
    <row r="17" spans="1:6" ht="12.75">
      <c r="A17" t="s">
        <v>153</v>
      </c>
      <c r="B17" t="s">
        <v>154</v>
      </c>
      <c r="C17">
        <v>19</v>
      </c>
      <c r="D17">
        <v>1770</v>
      </c>
      <c r="E17">
        <v>6</v>
      </c>
      <c r="F17">
        <v>16</v>
      </c>
    </row>
    <row r="18" spans="1:6" ht="12.75">
      <c r="A18" t="s">
        <v>69</v>
      </c>
      <c r="B18" t="s">
        <v>70</v>
      </c>
      <c r="C18">
        <v>26</v>
      </c>
      <c r="D18">
        <v>1560</v>
      </c>
      <c r="E18">
        <v>6</v>
      </c>
      <c r="F18">
        <v>17</v>
      </c>
    </row>
    <row r="19" spans="1:6" ht="12.75">
      <c r="A19" t="s">
        <v>204</v>
      </c>
      <c r="B19" t="s">
        <v>87</v>
      </c>
      <c r="C19">
        <v>3</v>
      </c>
      <c r="D19">
        <v>160</v>
      </c>
      <c r="E19">
        <v>6</v>
      </c>
      <c r="F19">
        <v>18</v>
      </c>
    </row>
    <row r="20" spans="1:6" ht="12.75">
      <c r="A20" t="s">
        <v>20</v>
      </c>
      <c r="B20" t="s">
        <v>21</v>
      </c>
      <c r="C20" t="s">
        <v>200</v>
      </c>
      <c r="D20">
        <v>1520</v>
      </c>
      <c r="E20">
        <v>7</v>
      </c>
      <c r="F20">
        <v>19</v>
      </c>
    </row>
    <row r="21" spans="1:6" ht="12.75">
      <c r="A21" t="s">
        <v>205</v>
      </c>
      <c r="B21" t="s">
        <v>206</v>
      </c>
      <c r="C21">
        <v>24</v>
      </c>
      <c r="D21">
        <v>460</v>
      </c>
      <c r="E21">
        <v>7</v>
      </c>
      <c r="F21">
        <v>20</v>
      </c>
    </row>
    <row r="22" spans="1:6" ht="12.75">
      <c r="A22" t="s">
        <v>207</v>
      </c>
      <c r="B22" t="s">
        <v>34</v>
      </c>
      <c r="C22">
        <v>8</v>
      </c>
      <c r="D22">
        <v>80</v>
      </c>
      <c r="E22">
        <v>7</v>
      </c>
      <c r="F22">
        <v>21</v>
      </c>
    </row>
    <row r="23" spans="1:6" ht="12.75">
      <c r="A23" t="s">
        <v>170</v>
      </c>
      <c r="B23" t="s">
        <v>98</v>
      </c>
      <c r="C23">
        <v>13</v>
      </c>
      <c r="D23">
        <v>1500</v>
      </c>
      <c r="E23">
        <v>8</v>
      </c>
      <c r="F23">
        <v>22</v>
      </c>
    </row>
    <row r="24" spans="1:6" ht="12.75">
      <c r="A24" t="s">
        <v>26</v>
      </c>
      <c r="B24" t="s">
        <v>27</v>
      </c>
      <c r="C24">
        <v>35</v>
      </c>
      <c r="D24">
        <v>340</v>
      </c>
      <c r="E24">
        <v>8</v>
      </c>
      <c r="F24">
        <v>23</v>
      </c>
    </row>
    <row r="25" spans="1:6" ht="12.75">
      <c r="A25" t="s">
        <v>28</v>
      </c>
      <c r="B25" t="s">
        <v>29</v>
      </c>
      <c r="C25">
        <v>7</v>
      </c>
      <c r="D25">
        <v>60</v>
      </c>
      <c r="E25">
        <v>8</v>
      </c>
      <c r="F25">
        <v>24</v>
      </c>
    </row>
    <row r="26" spans="1:6" ht="12.75">
      <c r="A26" t="s">
        <v>32</v>
      </c>
      <c r="B26" t="s">
        <v>31</v>
      </c>
      <c r="C26">
        <v>18</v>
      </c>
      <c r="D26">
        <v>1460</v>
      </c>
      <c r="E26">
        <v>9</v>
      </c>
      <c r="F26">
        <v>25</v>
      </c>
    </row>
    <row r="27" spans="1:6" ht="12.75">
      <c r="A27" t="s">
        <v>184</v>
      </c>
      <c r="B27" t="s">
        <v>38</v>
      </c>
      <c r="C27">
        <v>27</v>
      </c>
      <c r="D27">
        <v>190</v>
      </c>
      <c r="E27">
        <v>9</v>
      </c>
      <c r="F27">
        <v>26</v>
      </c>
    </row>
    <row r="28" spans="1:6" ht="12.75">
      <c r="A28" t="s">
        <v>20</v>
      </c>
      <c r="B28" t="s">
        <v>213</v>
      </c>
      <c r="C28">
        <v>21</v>
      </c>
      <c r="D28">
        <v>1130</v>
      </c>
      <c r="E28">
        <v>10</v>
      </c>
      <c r="F28">
        <v>27</v>
      </c>
    </row>
    <row r="29" spans="1:6" ht="12.75">
      <c r="A29" t="s">
        <v>124</v>
      </c>
      <c r="B29" t="s">
        <v>23</v>
      </c>
      <c r="C29">
        <v>12</v>
      </c>
      <c r="D29">
        <v>340</v>
      </c>
      <c r="E29">
        <v>11</v>
      </c>
      <c r="F29">
        <v>28</v>
      </c>
    </row>
    <row r="30" spans="1:6" ht="12.75">
      <c r="A30" t="s">
        <v>76</v>
      </c>
      <c r="B30" t="s">
        <v>77</v>
      </c>
      <c r="C30">
        <v>16</v>
      </c>
      <c r="D30">
        <v>90</v>
      </c>
      <c r="E30">
        <v>12</v>
      </c>
      <c r="F30">
        <v>29</v>
      </c>
    </row>
    <row r="31" spans="1:6" ht="12.75">
      <c r="A31" t="s">
        <v>51</v>
      </c>
      <c r="B31" t="s">
        <v>52</v>
      </c>
      <c r="C31">
        <v>10</v>
      </c>
      <c r="D31">
        <v>0</v>
      </c>
      <c r="E31">
        <v>13</v>
      </c>
      <c r="F31">
        <v>33</v>
      </c>
    </row>
    <row r="32" spans="1:6" ht="12.75">
      <c r="A32" t="s">
        <v>16</v>
      </c>
      <c r="B32" t="s">
        <v>17</v>
      </c>
      <c r="C32">
        <v>2</v>
      </c>
      <c r="D32">
        <v>0</v>
      </c>
      <c r="E32">
        <v>13</v>
      </c>
      <c r="F32">
        <v>33</v>
      </c>
    </row>
    <row r="33" spans="1:6" ht="12.75">
      <c r="A33" t="s">
        <v>168</v>
      </c>
      <c r="B33" t="s">
        <v>169</v>
      </c>
      <c r="C33">
        <v>23</v>
      </c>
      <c r="D33">
        <v>0</v>
      </c>
      <c r="E33">
        <v>13</v>
      </c>
      <c r="F33">
        <v>33</v>
      </c>
    </row>
    <row r="34" spans="1:6" ht="12.75">
      <c r="A34" t="s">
        <v>215</v>
      </c>
      <c r="B34" t="s">
        <v>216</v>
      </c>
      <c r="C34">
        <v>31</v>
      </c>
      <c r="D34">
        <v>0</v>
      </c>
      <c r="E34">
        <v>13</v>
      </c>
      <c r="F34">
        <v>33</v>
      </c>
    </row>
    <row r="35" spans="1:6" ht="12.75">
      <c r="A35" t="s">
        <v>22</v>
      </c>
      <c r="B35" t="s">
        <v>23</v>
      </c>
      <c r="C35">
        <v>32</v>
      </c>
      <c r="D35">
        <v>0</v>
      </c>
      <c r="E35">
        <v>13</v>
      </c>
      <c r="F35">
        <v>33</v>
      </c>
    </row>
    <row r="36" spans="1:6" ht="12.75">
      <c r="A36" t="s">
        <v>217</v>
      </c>
      <c r="B36" t="s">
        <v>218</v>
      </c>
      <c r="C36">
        <v>11</v>
      </c>
      <c r="D36">
        <v>0</v>
      </c>
      <c r="E36">
        <v>13</v>
      </c>
      <c r="F36">
        <v>33</v>
      </c>
    </row>
    <row r="37" spans="1:6" ht="12.75">
      <c r="A37" t="s">
        <v>14</v>
      </c>
      <c r="B37" t="s">
        <v>15</v>
      </c>
      <c r="C37">
        <v>34</v>
      </c>
      <c r="D37">
        <v>0</v>
      </c>
      <c r="E37">
        <v>13</v>
      </c>
      <c r="F37">
        <v>33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modified xsi:type="dcterms:W3CDTF">2010-10-11T17:01:13Z</dcterms:modified>
  <cp:category/>
  <cp:version/>
  <cp:contentType/>
  <cp:contentStatus/>
</cp:coreProperties>
</file>